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240" activeTab="0"/>
  </bookViews>
  <sheets>
    <sheet name="Embarque" sheetId="1" r:id="rId1"/>
    <sheet name="Shipment" sheetId="2" state="hidden" r:id="rId2"/>
    <sheet name="Embarques" sheetId="3" r:id="rId3"/>
    <sheet name="Shipments" sheetId="4" state="hidden" r:id="rId4"/>
  </sheets>
  <externalReferences>
    <externalReference r:id="rId7"/>
  </externalReferences>
  <definedNames>
    <definedName name="FechaDeVencimiento" localSheetId="0">'Embarque'!$G$2</definedName>
    <definedName name="FechaDeVencimiento" localSheetId="1">'Shipment'!$G$2</definedName>
    <definedName name="FechaDeVencimiento">'[1]Shipments'!$E$3</definedName>
  </definedNames>
  <calcPr fullCalcOnLoad="1"/>
</workbook>
</file>

<file path=xl/comments1.xml><?xml version="1.0" encoding="utf-8"?>
<comments xmlns="http://schemas.openxmlformats.org/spreadsheetml/2006/main">
  <authors>
    <author>Galan, Giovanna.galan / Kuehne + Nagel /MEX NM-PM</author>
    <author>Galan, Giovanna / Kuehne + Nagel / Mex NM-PM</author>
  </authors>
  <commentList>
    <comment ref="B9" authorId="0">
      <text>
        <r>
          <rPr>
            <b/>
            <sz val="9"/>
            <rFont val="Tahoma"/>
            <family val="2"/>
          </rPr>
          <t>En caso de ser extranjero, debe incluirse el RFC genérico para residentes en el extranjero XEXX010101000</t>
        </r>
      </text>
    </comment>
    <comment ref="C9" authorId="0">
      <text>
        <r>
          <rPr>
            <b/>
            <sz val="9"/>
            <rFont val="Tahoma"/>
            <family val="2"/>
          </rPr>
          <t>Aplica sólo para residentes en el extranjero</t>
        </r>
        <r>
          <rPr>
            <sz val="9"/>
            <rFont val="Tahoma"/>
            <family val="2"/>
          </rPr>
          <t xml:space="preserve">
</t>
        </r>
      </text>
    </comment>
    <comment ref="D9" authorId="0">
      <text>
        <r>
          <rPr>
            <b/>
            <sz val="9"/>
            <rFont val="Tahoma"/>
            <family val="2"/>
          </rPr>
          <t>Aplica sólo para residentes en el extranjero</t>
        </r>
        <r>
          <rPr>
            <sz val="9"/>
            <rFont val="Tahoma"/>
            <family val="2"/>
          </rPr>
          <t xml:space="preserve">
</t>
        </r>
      </text>
    </comment>
    <comment ref="G9" authorId="0">
      <text>
        <r>
          <rPr>
            <b/>
            <sz val="9"/>
            <rFont val="Tahoma"/>
            <family val="2"/>
          </rPr>
          <t>Texto libre en caso de ser una ubicación en el extranjero, de lo contrario utilizar el catálogo</t>
        </r>
        <r>
          <rPr>
            <sz val="9"/>
            <rFont val="Tahoma"/>
            <family val="2"/>
          </rPr>
          <t xml:space="preserve">
</t>
        </r>
      </text>
    </comment>
    <comment ref="H9" authorId="0">
      <text>
        <r>
          <rPr>
            <b/>
            <sz val="9"/>
            <rFont val="Tahoma"/>
            <family val="2"/>
          </rPr>
          <t>Texto libre en caso de ser una ubicación en el extranjero, de lo contrario utilizar el catálogo</t>
        </r>
      </text>
    </comment>
    <comment ref="B11" authorId="0">
      <text>
        <r>
          <rPr>
            <b/>
            <sz val="9"/>
            <rFont val="Tahoma"/>
            <family val="2"/>
          </rPr>
          <t>En caso de ser extranjero, debe incluirse el RFC genérico para residentes en el extranjero XEXX010101000</t>
        </r>
      </text>
    </comment>
    <comment ref="C11" authorId="0">
      <text>
        <r>
          <rPr>
            <b/>
            <sz val="9"/>
            <rFont val="Tahoma"/>
            <family val="2"/>
          </rPr>
          <t>Aplica sólo para residentes en el extranjero</t>
        </r>
        <r>
          <rPr>
            <sz val="9"/>
            <rFont val="Tahoma"/>
            <family val="2"/>
          </rPr>
          <t xml:space="preserve">
</t>
        </r>
      </text>
    </comment>
    <comment ref="D11" authorId="0">
      <text>
        <r>
          <rPr>
            <b/>
            <sz val="9"/>
            <rFont val="Tahoma"/>
            <family val="2"/>
          </rPr>
          <t>Aplica sólo para residentes en el extranjero</t>
        </r>
        <r>
          <rPr>
            <sz val="9"/>
            <rFont val="Tahoma"/>
            <family val="2"/>
          </rPr>
          <t xml:space="preserve">
</t>
        </r>
      </text>
    </comment>
    <comment ref="G11" authorId="0">
      <text>
        <r>
          <rPr>
            <b/>
            <sz val="9"/>
            <rFont val="Tahoma"/>
            <family val="2"/>
          </rPr>
          <t>Texto libre en caso de ser una ubicación en el extranjero, de lo contrario utilizar el catálogo</t>
        </r>
        <r>
          <rPr>
            <sz val="9"/>
            <rFont val="Tahoma"/>
            <family val="2"/>
          </rPr>
          <t xml:space="preserve">
</t>
        </r>
      </text>
    </comment>
    <comment ref="H11" authorId="0">
      <text>
        <r>
          <rPr>
            <b/>
            <sz val="9"/>
            <rFont val="Tahoma"/>
            <family val="2"/>
          </rPr>
          <t>Texto libre en caso de ser una ubicación en el extranjero, de lo contrario utilizar el catálogo</t>
        </r>
        <r>
          <rPr>
            <sz val="9"/>
            <rFont val="Tahoma"/>
            <family val="2"/>
          </rPr>
          <t xml:space="preserve">
</t>
        </r>
      </text>
    </comment>
    <comment ref="C14" authorId="0">
      <text>
        <r>
          <rPr>
            <b/>
            <sz val="9"/>
            <rFont val="Tahoma"/>
            <family val="2"/>
          </rPr>
          <t>Número de productos</t>
        </r>
      </text>
    </comment>
    <comment ref="F14" authorId="0">
      <text>
        <r>
          <rPr>
            <b/>
            <sz val="9"/>
            <rFont val="Tahoma"/>
            <family val="2"/>
          </rPr>
          <t>En caso de ser transporte vía marítima o ferroviaria</t>
        </r>
        <r>
          <rPr>
            <sz val="9"/>
            <rFont val="Tahoma"/>
            <family val="2"/>
          </rPr>
          <t xml:space="preserve">
</t>
        </r>
      </text>
    </comment>
    <comment ref="C16" authorId="0">
      <text>
        <r>
          <rPr>
            <b/>
            <sz val="9"/>
            <rFont val="Tahoma"/>
            <family val="2"/>
          </rPr>
          <t>Texto Libre</t>
        </r>
        <r>
          <rPr>
            <sz val="9"/>
            <rFont val="Tahoma"/>
            <family val="2"/>
          </rPr>
          <t xml:space="preserve">
</t>
        </r>
      </text>
    </comment>
    <comment ref="H16" authorId="0">
      <text>
        <r>
          <rPr>
            <b/>
            <sz val="9"/>
            <rFont val="Tahoma"/>
            <family val="2"/>
          </rPr>
          <t>En caso de ser transporte vía marítima o ferroviaria</t>
        </r>
        <r>
          <rPr>
            <sz val="9"/>
            <rFont val="Tahoma"/>
            <family val="2"/>
          </rPr>
          <t xml:space="preserve">
</t>
        </r>
      </text>
    </comment>
    <comment ref="I16" authorId="0">
      <text>
        <r>
          <rPr>
            <b/>
            <sz val="9"/>
            <rFont val="Tahoma"/>
            <family val="2"/>
          </rPr>
          <t>Aplica sólo a transporte aéreo</t>
        </r>
      </text>
    </comment>
    <comment ref="F9" authorId="0">
      <text>
        <r>
          <rPr>
            <b/>
            <sz val="9"/>
            <rFont val="Tahoma"/>
            <family val="2"/>
          </rPr>
          <t>Texto libre</t>
        </r>
      </text>
    </comment>
    <comment ref="F11" authorId="0">
      <text>
        <r>
          <rPr>
            <b/>
            <sz val="9"/>
            <rFont val="Tahoma"/>
            <family val="2"/>
          </rPr>
          <t>Texto libre</t>
        </r>
        <r>
          <rPr>
            <sz val="9"/>
            <rFont val="Tahoma"/>
            <family val="2"/>
          </rPr>
          <t xml:space="preserve">
</t>
        </r>
      </text>
    </comment>
    <comment ref="J16" authorId="1">
      <text>
        <r>
          <rPr>
            <b/>
            <sz val="9"/>
            <rFont val="Tahoma"/>
            <family val="0"/>
          </rPr>
          <t>Campo de acuerdo a catálogo</t>
        </r>
        <r>
          <rPr>
            <sz val="9"/>
            <rFont val="Tahoma"/>
            <family val="0"/>
          </rPr>
          <t xml:space="preserve">
</t>
        </r>
      </text>
    </comment>
    <comment ref="K16" authorId="1">
      <text>
        <r>
          <rPr>
            <b/>
            <sz val="9"/>
            <rFont val="Tahoma"/>
            <family val="0"/>
          </rPr>
          <t>Campo de acuerdo a catálogo</t>
        </r>
        <r>
          <rPr>
            <sz val="9"/>
            <rFont val="Tahoma"/>
            <family val="0"/>
          </rPr>
          <t xml:space="preserve">
</t>
        </r>
      </text>
    </comment>
    <comment ref="C20" authorId="1">
      <text>
        <r>
          <rPr>
            <b/>
            <sz val="9"/>
            <rFont val="Tahoma"/>
            <family val="0"/>
          </rPr>
          <t xml:space="preserve">Campo de acuerdo a catálogo
</t>
        </r>
      </text>
    </comment>
    <comment ref="D18" authorId="1">
      <text>
        <r>
          <rPr>
            <b/>
            <sz val="9"/>
            <rFont val="Tahoma"/>
            <family val="0"/>
          </rPr>
          <t>Campo de acuerdo a catálogo</t>
        </r>
      </text>
    </comment>
    <comment ref="C18" authorId="1">
      <text>
        <r>
          <rPr>
            <b/>
            <sz val="9"/>
            <rFont val="Tahoma"/>
            <family val="0"/>
          </rPr>
          <t>Campo de acuerdo a catálogo</t>
        </r>
        <r>
          <rPr>
            <sz val="9"/>
            <rFont val="Tahoma"/>
            <family val="0"/>
          </rPr>
          <t xml:space="preserve">
</t>
        </r>
      </text>
    </comment>
    <comment ref="B16" authorId="1">
      <text>
        <r>
          <rPr>
            <b/>
            <sz val="9"/>
            <rFont val="Tahoma"/>
            <family val="0"/>
          </rPr>
          <t>Campo de acuerdo a catálogo</t>
        </r>
      </text>
    </comment>
    <comment ref="E9" authorId="1">
      <text>
        <r>
          <rPr>
            <b/>
            <sz val="9"/>
            <rFont val="Tahoma"/>
            <family val="0"/>
          </rPr>
          <t>Campo de acuerdo a catálogo</t>
        </r>
        <r>
          <rPr>
            <sz val="9"/>
            <rFont val="Tahoma"/>
            <family val="0"/>
          </rPr>
          <t xml:space="preserve">
</t>
        </r>
      </text>
    </comment>
    <comment ref="E11" authorId="1">
      <text>
        <r>
          <rPr>
            <b/>
            <sz val="9"/>
            <rFont val="Tahoma"/>
            <family val="0"/>
          </rPr>
          <t>Campo de acuerdo a catálogo</t>
        </r>
        <r>
          <rPr>
            <sz val="9"/>
            <rFont val="Tahoma"/>
            <family val="0"/>
          </rPr>
          <t xml:space="preserve">
</t>
        </r>
      </text>
    </comment>
    <comment ref="I9" authorId="1">
      <text>
        <r>
          <rPr>
            <b/>
            <sz val="9"/>
            <rFont val="Tahoma"/>
            <family val="0"/>
          </rPr>
          <t>Campo de acuerdo a catálogo</t>
        </r>
        <r>
          <rPr>
            <sz val="9"/>
            <rFont val="Tahoma"/>
            <family val="0"/>
          </rPr>
          <t xml:space="preserve">
</t>
        </r>
      </text>
    </comment>
    <comment ref="I11" authorId="1">
      <text>
        <r>
          <rPr>
            <b/>
            <sz val="9"/>
            <rFont val="Tahoma"/>
            <family val="0"/>
          </rPr>
          <t>Campo de acuerdo a catálogo</t>
        </r>
      </text>
    </comment>
    <comment ref="B6" authorId="1">
      <text>
        <r>
          <rPr>
            <b/>
            <sz val="9"/>
            <rFont val="Tahoma"/>
            <family val="0"/>
          </rPr>
          <t>Campo de acuerdo a catálogo</t>
        </r>
        <r>
          <rPr>
            <sz val="9"/>
            <rFont val="Tahoma"/>
            <family val="0"/>
          </rPr>
          <t xml:space="preserve">
</t>
        </r>
      </text>
    </comment>
    <comment ref="H4" authorId="1">
      <text>
        <r>
          <rPr>
            <b/>
            <sz val="9"/>
            <rFont val="Tahoma"/>
            <family val="2"/>
          </rPr>
          <t>Campo de acuerdo a catálogo</t>
        </r>
        <r>
          <rPr>
            <sz val="9"/>
            <rFont val="Tahoma"/>
            <family val="0"/>
          </rPr>
          <t xml:space="preserve">
</t>
        </r>
      </text>
    </comment>
    <comment ref="F4" authorId="1">
      <text>
        <r>
          <rPr>
            <b/>
            <sz val="9"/>
            <rFont val="Tahoma"/>
            <family val="2"/>
          </rPr>
          <t xml:space="preserve">Campo de acuerdo a catálogo
</t>
        </r>
        <r>
          <rPr>
            <sz val="9"/>
            <rFont val="Tahoma"/>
            <family val="2"/>
          </rPr>
          <t xml:space="preserve">
</t>
        </r>
      </text>
    </comment>
    <comment ref="E4" authorId="1">
      <text>
        <r>
          <rPr>
            <b/>
            <sz val="9"/>
            <rFont val="Tahoma"/>
            <family val="2"/>
          </rPr>
          <t xml:space="preserve">Campo de acuerdo a catálogo
</t>
        </r>
      </text>
    </comment>
    <comment ref="D4" authorId="1">
      <text>
        <r>
          <rPr>
            <b/>
            <sz val="9"/>
            <rFont val="Tahoma"/>
            <family val="2"/>
          </rPr>
          <t xml:space="preserve">Campo de acuerdo a catálogo
</t>
        </r>
        <r>
          <rPr>
            <sz val="9"/>
            <rFont val="Tahoma"/>
            <family val="2"/>
          </rPr>
          <t xml:space="preserve">
</t>
        </r>
      </text>
    </comment>
    <comment ref="F16" authorId="1">
      <text>
        <r>
          <rPr>
            <b/>
            <sz val="9"/>
            <rFont val="Tahoma"/>
            <family val="2"/>
          </rPr>
          <t xml:space="preserve">Campo de acuerdo a catálogo
</t>
        </r>
        <r>
          <rPr>
            <sz val="9"/>
            <rFont val="Tahoma"/>
            <family val="2"/>
          </rPr>
          <t xml:space="preserve">
</t>
        </r>
      </text>
    </comment>
  </commentList>
</comments>
</file>

<file path=xl/comments2.xml><?xml version="1.0" encoding="utf-8"?>
<comments xmlns="http://schemas.openxmlformats.org/spreadsheetml/2006/main">
  <authors>
    <author>Galan, Giovanna / Kuehne + Nagel / Mex NM-PM</author>
    <author>Galan, Giovanna.galan / Kuehne + Nagel /MEX NM-PM</author>
  </authors>
  <commentList>
    <comment ref="D4" authorId="0">
      <text>
        <r>
          <rPr>
            <b/>
            <sz val="9"/>
            <rFont val="Tahoma"/>
            <family val="2"/>
          </rPr>
          <t>Field according to catalog</t>
        </r>
      </text>
    </comment>
    <comment ref="E4" authorId="0">
      <text>
        <r>
          <rPr>
            <b/>
            <sz val="9"/>
            <rFont val="Tahoma"/>
            <family val="2"/>
          </rPr>
          <t>Field according to catalog</t>
        </r>
      </text>
    </comment>
    <comment ref="F4" authorId="0">
      <text>
        <r>
          <rPr>
            <b/>
            <sz val="9"/>
            <rFont val="Tahoma"/>
            <family val="2"/>
          </rPr>
          <t>Field according to catalog</t>
        </r>
      </text>
    </comment>
    <comment ref="H4" authorId="0">
      <text>
        <r>
          <rPr>
            <b/>
            <sz val="9"/>
            <rFont val="Tahoma"/>
            <family val="2"/>
          </rPr>
          <t>Field according to catalog</t>
        </r>
      </text>
    </comment>
    <comment ref="B6" authorId="0">
      <text>
        <r>
          <rPr>
            <b/>
            <sz val="9"/>
            <rFont val="Tahoma"/>
            <family val="0"/>
          </rPr>
          <t>Field according to catalog</t>
        </r>
      </text>
    </comment>
    <comment ref="B9" authorId="1">
      <text>
        <r>
          <rPr>
            <b/>
            <sz val="9"/>
            <rFont val="Tahoma"/>
            <family val="2"/>
          </rPr>
          <t>If you are a foreigner, you must include the generic RFC for residents abroad XEXX010101000</t>
        </r>
      </text>
    </comment>
    <comment ref="C9" authorId="1">
      <text>
        <r>
          <rPr>
            <b/>
            <sz val="9"/>
            <rFont val="Tahoma"/>
            <family val="2"/>
          </rPr>
          <t>Applies only to residents abroad</t>
        </r>
        <r>
          <rPr>
            <sz val="9"/>
            <rFont val="Tahoma"/>
            <family val="2"/>
          </rPr>
          <t xml:space="preserve">
</t>
        </r>
      </text>
    </comment>
    <comment ref="D9" authorId="1">
      <text>
        <r>
          <rPr>
            <b/>
            <sz val="9"/>
            <rFont val="Tahoma"/>
            <family val="2"/>
          </rPr>
          <t>Applies only to residents abroad</t>
        </r>
      </text>
    </comment>
    <comment ref="E9" authorId="0">
      <text>
        <r>
          <rPr>
            <b/>
            <sz val="9"/>
            <rFont val="Tahoma"/>
            <family val="0"/>
          </rPr>
          <t>Field according to catalog</t>
        </r>
      </text>
    </comment>
    <comment ref="F9" authorId="1">
      <text>
        <r>
          <rPr>
            <b/>
            <sz val="9"/>
            <rFont val="Tahoma"/>
            <family val="2"/>
          </rPr>
          <t>Free Text</t>
        </r>
      </text>
    </comment>
    <comment ref="G9" authorId="1">
      <text>
        <r>
          <rPr>
            <b/>
            <sz val="9"/>
            <rFont val="Tahoma"/>
            <family val="2"/>
          </rPr>
          <t>Free text if it is a foreign location, otherwise use the catalog</t>
        </r>
      </text>
    </comment>
    <comment ref="H9" authorId="1">
      <text>
        <r>
          <rPr>
            <b/>
            <sz val="9"/>
            <rFont val="Tahoma"/>
            <family val="2"/>
          </rPr>
          <t>Free text if it is a foreign location, otherwise use the catalog</t>
        </r>
      </text>
    </comment>
    <comment ref="I9" authorId="0">
      <text>
        <r>
          <rPr>
            <b/>
            <sz val="9"/>
            <rFont val="Tahoma"/>
            <family val="0"/>
          </rPr>
          <t>Field according to catalog</t>
        </r>
      </text>
    </comment>
    <comment ref="B11" authorId="1">
      <text>
        <r>
          <rPr>
            <b/>
            <sz val="9"/>
            <rFont val="Tahoma"/>
            <family val="2"/>
          </rPr>
          <t>If you are a foreigner, you must include the generic RFC for residents abroad XEXX010101000</t>
        </r>
      </text>
    </comment>
    <comment ref="C11" authorId="1">
      <text>
        <r>
          <rPr>
            <b/>
            <sz val="9"/>
            <rFont val="Tahoma"/>
            <family val="2"/>
          </rPr>
          <t>Applies only to residents abroad</t>
        </r>
        <r>
          <rPr>
            <sz val="9"/>
            <rFont val="Tahoma"/>
            <family val="2"/>
          </rPr>
          <t xml:space="preserve">
</t>
        </r>
      </text>
    </comment>
    <comment ref="D11" authorId="1">
      <text>
        <r>
          <rPr>
            <b/>
            <sz val="9"/>
            <rFont val="Tahoma"/>
            <family val="2"/>
          </rPr>
          <t>Applies only to residents abroad</t>
        </r>
      </text>
    </comment>
    <comment ref="E11" authorId="0">
      <text>
        <r>
          <rPr>
            <b/>
            <sz val="9"/>
            <rFont val="Tahoma"/>
            <family val="0"/>
          </rPr>
          <t>Field according to catalog</t>
        </r>
      </text>
    </comment>
    <comment ref="F11" authorId="1">
      <text>
        <r>
          <rPr>
            <b/>
            <sz val="9"/>
            <rFont val="Tahoma"/>
            <family val="2"/>
          </rPr>
          <t>Free Text</t>
        </r>
      </text>
    </comment>
    <comment ref="G11" authorId="1">
      <text>
        <r>
          <rPr>
            <b/>
            <sz val="9"/>
            <rFont val="Tahoma"/>
            <family val="2"/>
          </rPr>
          <t>Free text if it is a foreign location, otherwise use the catalog</t>
        </r>
      </text>
    </comment>
    <comment ref="H11" authorId="1">
      <text>
        <r>
          <rPr>
            <b/>
            <sz val="9"/>
            <rFont val="Tahoma"/>
            <family val="2"/>
          </rPr>
          <t>Free text if it is a foreign location, otherwise use the catalog</t>
        </r>
      </text>
    </comment>
    <comment ref="I11" authorId="0">
      <text>
        <r>
          <rPr>
            <b/>
            <sz val="9"/>
            <rFont val="Tahoma"/>
            <family val="0"/>
          </rPr>
          <t>Field according to catalog</t>
        </r>
      </text>
    </comment>
    <comment ref="C14" authorId="1">
      <text>
        <r>
          <rPr>
            <b/>
            <sz val="9"/>
            <rFont val="Tahoma"/>
            <family val="2"/>
          </rPr>
          <t>Quantity of products</t>
        </r>
      </text>
    </comment>
    <comment ref="F14" authorId="1">
      <text>
        <r>
          <rPr>
            <b/>
            <sz val="9"/>
            <rFont val="Tahoma"/>
            <family val="2"/>
          </rPr>
          <t>In case of transport by sea or rail</t>
        </r>
      </text>
    </comment>
    <comment ref="B16" authorId="0">
      <text>
        <r>
          <rPr>
            <b/>
            <sz val="9"/>
            <rFont val="Tahoma"/>
            <family val="0"/>
          </rPr>
          <t>Field according to catalog</t>
        </r>
      </text>
    </comment>
    <comment ref="C16" authorId="1">
      <text>
        <r>
          <rPr>
            <b/>
            <sz val="9"/>
            <rFont val="Tahoma"/>
            <family val="2"/>
          </rPr>
          <t>Free Text</t>
        </r>
      </text>
    </comment>
    <comment ref="F16" authorId="0">
      <text>
        <r>
          <rPr>
            <b/>
            <sz val="9"/>
            <rFont val="Tahoma"/>
            <family val="2"/>
          </rPr>
          <t>Field according to catalog</t>
        </r>
      </text>
    </comment>
    <comment ref="H16" authorId="1">
      <text>
        <r>
          <rPr>
            <b/>
            <sz val="9"/>
            <rFont val="Tahoma"/>
            <family val="2"/>
          </rPr>
          <t>In case of transport by sea or rail</t>
        </r>
      </text>
    </comment>
    <comment ref="I16" authorId="1">
      <text>
        <r>
          <rPr>
            <b/>
            <sz val="9"/>
            <rFont val="Tahoma"/>
            <family val="2"/>
          </rPr>
          <t>In case of transport by Air</t>
        </r>
      </text>
    </comment>
    <comment ref="J16" authorId="0">
      <text>
        <r>
          <rPr>
            <b/>
            <sz val="9"/>
            <rFont val="Tahoma"/>
            <family val="0"/>
          </rPr>
          <t>Field according to catalog</t>
        </r>
      </text>
    </comment>
    <comment ref="K16" authorId="0">
      <text>
        <r>
          <rPr>
            <b/>
            <sz val="9"/>
            <rFont val="Tahoma"/>
            <family val="0"/>
          </rPr>
          <t>Field according to catalog</t>
        </r>
      </text>
    </comment>
    <comment ref="C18" authorId="0">
      <text>
        <r>
          <rPr>
            <b/>
            <sz val="9"/>
            <rFont val="Tahoma"/>
            <family val="0"/>
          </rPr>
          <t>Field according to catalog</t>
        </r>
      </text>
    </comment>
    <comment ref="D18" authorId="0">
      <text>
        <r>
          <rPr>
            <b/>
            <sz val="9"/>
            <rFont val="Tahoma"/>
            <family val="0"/>
          </rPr>
          <t>Field according to catalog</t>
        </r>
      </text>
    </comment>
    <comment ref="C20" authorId="0">
      <text>
        <r>
          <rPr>
            <b/>
            <sz val="9"/>
            <rFont val="Tahoma"/>
            <family val="0"/>
          </rPr>
          <t>Field according to catalog</t>
        </r>
      </text>
    </comment>
  </commentList>
</comments>
</file>

<file path=xl/sharedStrings.xml><?xml version="1.0" encoding="utf-8"?>
<sst xmlns="http://schemas.openxmlformats.org/spreadsheetml/2006/main" count="280" uniqueCount="189">
  <si>
    <t xml:space="preserve"> </t>
  </si>
  <si>
    <t>Ubicaciones</t>
  </si>
  <si>
    <t>RFC Remitente</t>
  </si>
  <si>
    <t>Tax ID</t>
  </si>
  <si>
    <t>País de
Residencia Fiscal</t>
  </si>
  <si>
    <t>Domicilio 
(Calle, # ext, # int)</t>
  </si>
  <si>
    <r>
      <t xml:space="preserve"> Código Postal</t>
    </r>
    <r>
      <rPr>
        <b/>
        <sz val="8"/>
        <rFont val="Arial"/>
        <family val="2"/>
      </rPr>
      <t xml:space="preserve">
(c_CodigoPostal)</t>
    </r>
  </si>
  <si>
    <r>
      <t xml:space="preserve"> Estado</t>
    </r>
    <r>
      <rPr>
        <b/>
        <sz val="8"/>
        <rFont val="Arial"/>
        <family val="2"/>
      </rPr>
      <t xml:space="preserve">
(c_Estado)</t>
    </r>
  </si>
  <si>
    <r>
      <t xml:space="preserve">País
</t>
    </r>
    <r>
      <rPr>
        <b/>
        <sz val="8"/>
        <rFont val="Arial"/>
        <family val="2"/>
      </rPr>
      <t>catCFDI:c_Pais</t>
    </r>
  </si>
  <si>
    <t>RFC Destinatario</t>
  </si>
  <si>
    <t>Número Total
de Mercancías</t>
  </si>
  <si>
    <t>Peso Bruto 
Total</t>
  </si>
  <si>
    <r>
      <t xml:space="preserve">Clave Unidad Peso
</t>
    </r>
    <r>
      <rPr>
        <b/>
        <sz val="8"/>
        <rFont val="Arial"/>
        <family val="2"/>
      </rPr>
      <t>(c_ClaveUnidadPeso)</t>
    </r>
  </si>
  <si>
    <t>Peso Neto 
Total (KGM)</t>
  </si>
  <si>
    <t>Mercancías</t>
  </si>
  <si>
    <r>
      <t xml:space="preserve">Bienes Transportados
</t>
    </r>
    <r>
      <rPr>
        <b/>
        <sz val="8"/>
        <rFont val="Arial"/>
        <family val="2"/>
      </rPr>
      <t>(c_ClaveProdServCP)</t>
    </r>
  </si>
  <si>
    <t>Descripción</t>
  </si>
  <si>
    <t>Cantidad</t>
  </si>
  <si>
    <r>
      <t xml:space="preserve">Clave Unidad
</t>
    </r>
    <r>
      <rPr>
        <b/>
        <sz val="8"/>
        <rFont val="Arial"/>
        <family val="2"/>
      </rPr>
      <t>(catCFDI:c_ClaveUnidad)</t>
    </r>
  </si>
  <si>
    <t>Peso Bruto
 (KGM)</t>
  </si>
  <si>
    <t>Peso Neto 
(KGM)</t>
  </si>
  <si>
    <t>Valor Mercancía</t>
  </si>
  <si>
    <r>
      <t xml:space="preserve">Moneda
</t>
    </r>
    <r>
      <rPr>
        <b/>
        <sz val="8"/>
        <rFont val="Arial"/>
        <family val="2"/>
      </rPr>
      <t>(catCFDI:c_Moneda)</t>
    </r>
  </si>
  <si>
    <r>
      <t xml:space="preserve">Fracción Arancelaria 
</t>
    </r>
    <r>
      <rPr>
        <b/>
        <sz val="8"/>
        <rFont val="Arial"/>
        <family val="2"/>
      </rPr>
      <t>(catComExt:c_FraccionArancelaria)</t>
    </r>
  </si>
  <si>
    <t>Material Peligroso</t>
  </si>
  <si>
    <r>
      <rPr>
        <b/>
        <sz val="9"/>
        <rFont val="Arial"/>
        <family val="2"/>
      </rPr>
      <t>DISCLAIMER</t>
    </r>
    <r>
      <rPr>
        <sz val="9"/>
        <rFont val="Arial"/>
        <family val="2"/>
      </rPr>
      <t xml:space="preserve">
Queda en el entendido por nuestra parte, que en caso de haber indicado los cargos de este envío como pre-pagados estos serán cubiertos en su totalidad a la presentación del original del conocimiento de embarque.
Para la carga LCL es de suma importancia que las cajas sean etiquetadas correctamente. Como información mínima se necesita el embarcador y el consignatario, del país de origen y del país de destino, así como el número de paquetes. Kuehne+Nagel no se hace responsable por los problemas que se ocasionen debido a la falta de marcas/etiquetas en los paquetes de sus embarques consolidados. Reiteramos la importancia de marcar y etiquetar correctamente sus cajas.
Es necesario proporcionar medidas, peso neto y peso bruto para todos los casos especialmente si la recolección es a cargo de Kuehne+Nagel.
Kuehne+Nagel no podrá dar cumplimiento a ninguna condición o instrucción especial que no haya sido indicada en la emisión inicial de la carta de instrucciones.
Kuehne+Nagel se reserva el derecho de rechazar cualquier paquete cuyas condiciones no se encuentren satisfactorias para el transporte apropiado de las mercancías.
Kuehne+Nagel es un miembro de la FIATA (International Federation in Freight Forwarders Associations). Todas las transacciones están sujetas a las condiciones impresas de los transportistas involucrados.
Todas las transacciones están sujetas a las reglas IATA para los servicios de Reexpedición de Carga (ver pestaña de términos y condiciones) lo cual excluye o limita las responsabilidades de Kuehne+Nagel.
En caso de no solicitar seguro de transporte, las mercancías viajan por cuenta y riesgo del embarcador.
El exportador deberá previamente al embarcar asegurarse del cumplimiento de restricciones y regulaciones no arancelarias aplicables a su fracción arancelaria
En caso de Requerir despacho aduanal se considera: BAJO PROTESTA DE DECIR VERDAD Y DE CONFORMIDAD CON LOS ARTÍCULOS 36, 40, 41, 43, 44, 46, 54, 59, 64, 65, 66, 67, 81 de la Ley Aduanera;   artículos 18, 19, 102 del Código Fiscal   de  la composición y valor de las mercancías a que se refiere la presente encomienda. En igual forma los documentos relativos a este embarque son los únicos y verdaderos y verdaderos y viene exclusivamente consignado en ellos.
Los gastos a Terceros dentro de aduana, son pagaderos por Agente Aduanal y facturados a Kuehne+Nagel, quien posteriormente factura los conceptos al costo. 
Para los casos en donde se seleccione Autotransporte Federal:
Los servicios cotizados no incluyen material de empaque, amortiguamiento ni sujeción. Los servicios brindados no incluyen maniobras de carga ni descarga de las unidades (por cuenta y riesgo de shipper y consignee). "Todas las empresas mexicanas de camiones limitan su responsabilidad de conformidad con la legislación mexicana. De acuerdo con la Ley de Caminos, Puentes y Autotransporte Federal. El artículo 66 estipula la responsabilidad del transportista interior: 15 días de salario mínimo de la Zona DF por tonelada ", ésta será considerada la responsabilidad limitada standard para todos los servicios y durante su transportación en territorio mexicano. Para los servicios que se transporten en territorio americano y canadiense, en caso de algún accidente/ incidente aplicará la responsabilidad limitada según el carrier asignado al servicio y acorde a regulaciones establecidas por DOT (Department of Transportation) USA y Canadá
Kuehne+Nagel únicamente hará uso de la información proporcionada para efectos de transmitirla a los transportistas para la elaboración del Complemento CFDI Carta Porte. Kuehne+Nagel así como sus proveedores subcontratistas, no serán responsables en modo alguno de ninguna pérdida, incluidos sin excepción, los daños y perjuicios, multas, costos, intereses, pérdidas de beneficios, ni de otras pérdidas o perjuicios similares derivados de cualquier error, inexactitud, omisión o cualquier otro defecto en la información proporcionada por terceros. El Cliente será responsable de cualquier daño o pérdida que sufra Kuehne+Nagel o sus proveedores subcontratistas, por causas imputables al Cliente, incluyendo error, culpa, dolo, mala fe, fraude o negligencia, o por la inexactitud o falsedad de la información que proporcione, por el contenido de los productos o por haber proporcionado información incompleta, imprecisa, inexacta o falsa.
</t>
    </r>
  </si>
  <si>
    <t xml:space="preserve">Para mayor información favor revisar los siguientes links:
</t>
  </si>
  <si>
    <t xml:space="preserve">Catálogos Carta Porte: </t>
  </si>
  <si>
    <t>Catálogos CFDI:</t>
  </si>
  <si>
    <t>http://omawww.sat.gob.mx/tramitesyservicios/Paginas/complemento_carta_porte.htm?_sm_au_=i6H9nV5jq60LWLRrTL0LfK7R3vNBM</t>
  </si>
  <si>
    <t>http://omawww.sat.gob.mx/tramitesyservicios/Paginas/anexo_20_version3-3.htm</t>
  </si>
  <si>
    <t>Español</t>
  </si>
  <si>
    <t>Complemento Carta Porte Letter of Instructions</t>
  </si>
  <si>
    <t>International
Transport</t>
  </si>
  <si>
    <t>Inbound /
Outbound</t>
  </si>
  <si>
    <t>Country
Origin / Destination
(catCFDI:c_Pais)</t>
  </si>
  <si>
    <t>By
Inbound / Outbound
(c_CveTransporte)</t>
  </si>
  <si>
    <t>Tracking Number</t>
  </si>
  <si>
    <t>RFC Sender</t>
  </si>
  <si>
    <t>Country</t>
  </si>
  <si>
    <t>Address 
(Street, # ext, # int)</t>
  </si>
  <si>
    <t xml:space="preserve"> State
(c_Estado)</t>
  </si>
  <si>
    <t>Country
catCFDI:c_Pais</t>
  </si>
  <si>
    <t>RFC Receiver</t>
  </si>
  <si>
    <t>Cargo Code
(c_ClaveProdServCP)</t>
  </si>
  <si>
    <t>Description</t>
  </si>
  <si>
    <t>Quantity</t>
  </si>
  <si>
    <t>Gross Weight
 (KGM)</t>
  </si>
  <si>
    <t>Net Weight
(KGM)</t>
  </si>
  <si>
    <t>Cargo Value</t>
  </si>
  <si>
    <t>Currency
(catCFDI:c_Moneda)</t>
  </si>
  <si>
    <t>HS Code
(catComExt:c_FraccionArancelaria)</t>
  </si>
  <si>
    <t>Dangerous Goods</t>
  </si>
  <si>
    <t>Dangerous Goods Code
(c_MaterialPeligroso)</t>
  </si>
  <si>
    <t>Packing Code
(c_TipoEmbalaje)</t>
  </si>
  <si>
    <r>
      <rPr>
        <b/>
        <sz val="9"/>
        <rFont val="Arial"/>
        <family val="2"/>
      </rPr>
      <t>DISCLAIMER</t>
    </r>
    <r>
      <rPr>
        <sz val="9"/>
        <rFont val="Arial"/>
        <family val="2"/>
      </rPr>
      <t xml:space="preserve">
It is understood that if the charges for this shipment have been indicated as prepaid, they will be fully covered upon presentation of the original bill of lading.
For LCL cargo it is of utmost importance that the boxes are labeled correctly. The minimum information is the shipper and the consignee, the country of origin and the country of destination, as well as the number of packages. Kuehne+Nagel is not responsible for problems caused by missing markings / labels on the packages of your consolidated shipments. We reiterate the importance of correctly marking and labeling your boxes.
It is necessary to provide measurements, net weight and gross weight for all cases especially if the collection is carried out by Kuehne+Nagel.
Kuehne+Nagel will not be able to comply with any conditions or special instructions that were not indicated in the initial issuance of this letter of instructions.
Kuehne+Nagel reserves the right to reject any package if conditions are not satisfactory for the proper transport of the goods.
Kuehne+Nagel is a member of FIATA (International Federation in Freight Forwarders Associations). All transactions are subject to the printed conditions of the carriers involved.
All transactions are subject to the IATA rules for Freight Forwarding services (see terms and conditions tab) which excludes or limits the responsibilities of Kuehne + Nagel.
In case of not requesting transport insurance, the goods travel at the shipper's risk and expense.
The exporter must ensure, before shipment, compliance with restrictions and non-tariff regulations applicable to their tariff section.
In case of requiring customs clearance, it is considered: STATEMENT UNDER OATH AND IN ACCORDANCE WITH ARTICLES 36, 40, 41, 43, 44, 46, 54, 59, 64, 65, 66, 67, 81 of the Customs Law; Articles 18, 19, 102 of the Tax Code of the composition and value of the merchandise referred to in this order. In the same way, the documents related to this shipment are unique, true and correct and are exclusively consigned into them.
Customs Expenses to Third Parties are payable by the Customs Agent and invoiced to Kuehne+Nagel, who subsequently invoices the items at cost.
For international land transportation (Road Logistics) it´s important to consider; the services quoted do not include packing material, cushioning or support. The services provided do not include loading and unloading maneuvers on the trucks (at the expense and risk of the shipper and consignee). "All the Mexican companies limit their liability in accordance with the Mexican legislation;   In accordance with Ley de Caminos, Puentes y Autotransporte Federal article 66 stipulates the responsibility of the inland carrier 15 days of minimum salary of Mexico City per ton". It will be considered the standard liability for all our services in the Mexican portion. For services transported on the American and Canadian portions the standard liability will apply according with the carriers’ liability and the American and Canadian DOT (Department of Transportation) regulations.
Kuehne+Nagel will only use the provided information for the purposes of transmitting it to the relevant carrier who will prepare the Consignment Letter CFDI. Kuehne+Nagel as well as its suppliers, will not be liable in any way for any loss, including without exception, damages, fines, costs, interest, loss of profits, or other similar losses or damages derived from any error, inaccuracy, omission or any other defect in the information provided by third parties. The Client will be responsible for any damage or loss suffered by Kuehne+Nagel or its suppliers, for causes attributable to the Client, including error, fault, intent, bad faith, fraud or negligence, or for the inaccuracy or false information provided, for the content of the products or for having provided incomplete, imprecise, inaccurate or false information.</t>
    </r>
  </si>
  <si>
    <t xml:space="preserve">For more information please check the following links:
</t>
  </si>
  <si>
    <t xml:space="preserve">Carta Porte Catalogs: </t>
  </si>
  <si>
    <t>CFDI Catalogs:</t>
  </si>
  <si>
    <t>Total of cargo types</t>
  </si>
  <si>
    <t>Total
Gross Weight</t>
  </si>
  <si>
    <t>Unit Weight Code
(c_ClaveUnidadPeso)</t>
  </si>
  <si>
    <t>Total Net 
Weight (KGM)</t>
  </si>
  <si>
    <t>Número de
Referencia</t>
  </si>
  <si>
    <t>Transporte
Internacional</t>
  </si>
  <si>
    <t>Entrada / 
Salida</t>
  </si>
  <si>
    <t>País de
Origen / Destino
(catCFDI:c_Pais)</t>
  </si>
  <si>
    <t>Vía
Entrada / Salida
(c_CveTransporte)</t>
  </si>
  <si>
    <t>Carta Instrucción Complemento Carta Porte</t>
  </si>
  <si>
    <t>Alto
(cms)</t>
  </si>
  <si>
    <t>Ancho
(cms)</t>
  </si>
  <si>
    <t>Largo
(cms)</t>
  </si>
  <si>
    <t>Clave Embalaje
(c_TipoEmbalaje)</t>
  </si>
  <si>
    <t>Clave Material Peligroso
(c_MaterialPeligroso)</t>
  </si>
  <si>
    <t>Fracción Arancelaria 
(catComExt:c_FraccionArancelaria)</t>
  </si>
  <si>
    <t>Moneda
(catCFDI:c_Moneda)</t>
  </si>
  <si>
    <t>Clave Unidad
(catCFDI:c_ClaveUnidad)</t>
  </si>
  <si>
    <t>Bienes Transportados
(c_ClaveProdServCP)</t>
  </si>
  <si>
    <t>Clave Unidad Peso
(c_ClaveUnidadPeso)</t>
  </si>
  <si>
    <t>País
catCFDI:c_Pais</t>
  </si>
  <si>
    <t xml:space="preserve"> Estado
(c_Estado)</t>
  </si>
  <si>
    <t xml:space="preserve"> Código Postal
(c_CodigoPostal)</t>
  </si>
  <si>
    <t>Fecha de Recolección</t>
  </si>
  <si>
    <t>Número de Referencia</t>
  </si>
  <si>
    <t>Cantidad
Contenedores</t>
  </si>
  <si>
    <t>MERCANCÍAS</t>
  </si>
  <si>
    <t>Encabezado</t>
  </si>
  <si>
    <t>Locations</t>
  </si>
  <si>
    <t>Header</t>
  </si>
  <si>
    <t>CARGO DETAILS</t>
  </si>
  <si>
    <t>Station Code
(c_Estaciones )</t>
  </si>
  <si>
    <t xml:space="preserve"> Zip Code
(c_CodigoPostal)</t>
  </si>
  <si>
    <t>LOCATION ORIGIN</t>
  </si>
  <si>
    <t>LOCATION DESTINATION</t>
  </si>
  <si>
    <t>Unit Code
(catCFDI:c_ClaveUnidad)</t>
  </si>
  <si>
    <t>Length
(cms)</t>
  </si>
  <si>
    <t>Width
(cms)</t>
  </si>
  <si>
    <t>Height
(cms)</t>
  </si>
  <si>
    <t>Requires Temperature</t>
  </si>
  <si>
    <t>Temperature Range</t>
  </si>
  <si>
    <t>Stackable</t>
  </si>
  <si>
    <t>Pick up</t>
  </si>
  <si>
    <t>Delivery</t>
  </si>
  <si>
    <t>Customer</t>
  </si>
  <si>
    <r>
      <rPr>
        <b/>
        <sz val="11"/>
        <color indexed="8"/>
        <rFont val="Calibri"/>
        <family val="2"/>
      </rPr>
      <t>DISCLAIMER</t>
    </r>
    <r>
      <rPr>
        <sz val="11"/>
        <color indexed="8"/>
        <rFont val="Calibri"/>
        <family val="2"/>
      </rPr>
      <t xml:space="preserve">
It is understood that if the charges for this shipment have been indicated as prepaid, they will be fully covered upon presentation of the original bill of lading.
For LCL cargo it is of utmost importance that the boxes are labeled correctly. The minimum information is the shipper and the consignee, the country of origin and the country of destination, as well as the number of packages. Kuehne+Nagel is not responsible for problems caused by missing markings / labels on the packages of your consolidated shipments. We reiterate the importance of correctly marking and labeling your boxes.
It is necessary to provide measurements, net weight and gross weight for all cases especially if the collection is carried out by Kuehne+Nagel.
Kuehne+Nagel will not be able to comply with any conditions or special instructions that were not indicated in the initial issuance of this letter of instructions.
Kuehne+Nagel reserves the right to reject any package if conditions are not satisfactory for the proper transport of the goods.
Kuehne+Nagel is a member of FIATA (International Federation in Freight Forwarders Associations). All transactions are subject to the printed conditions of the carriers involved.
All transactions are subject to the IATA rules for Freight Forwarding services (see terms and conditions tab) which excludes or limits the responsibilities of Kuehne + Nagel.
In case of not requesting transport insurance, the goods travel at the shipper's risk and expense.
The exporter must ensure, before shipment, compliance with restrictions and non-tariff regulations applicable to their tariff section.
In case of requiring customs clearance, it is considered: STATEMENT UNDER OATH AND IN ACCORDANCE WITH ARTICLES 36, 40, 41, 43, 44, 46, 54, 59, 64, 65, 66, 67, 81 of the Customs Law; Articles 18, 19, 102 of the Tax Code of the composition and value of the merchandise referred to in this order. In the same way, the documents related to this shipment are unique, true and correct and are exclusively consigned into them.
Customs Expenses to Third Parties are payable by the Customs Agent and invoiced to Kuehne+Nagel, who subsequently invoices the items at cost.
For international land transportation (Road Logistics) it´s important to consider; the services quoted do not include packing material, cushioning or support. The services provided do not include loading and unloading maneuvers on the trucks (at the expense and risk of the shipper and consignee). "All the Mexican companies limit their liability in accordance with the Mexican legislation;   In accordance with Ley de Caminos, Puentes y Autotransporte Federal article 66 stipulates the responsibility of the inland carrier 15 days of minimum salary of Mexico City per ton". It will be considered the standard liability for all our services in the Mexican portion. For services transported on the American and Canadian portions the standard liability will apply according with the carriers’ liability and the American and Canadian DOT (Department of Transportation) regulations.
Kuehne+Nagel will only use the provided information for the purposes of transmitting it to the relevant carrier who will prepare the Consignment Letter CFDI. Kuehne+Nagel as well as its suppliers, will not be liable in any way for any loss, including without exception, damages, fines, costs, interest, loss of profits, or other similar losses or damages derived from any error, inaccuracy, omission or any other defect in the information provided by third parties. The Client will be responsible for any damage or loss suffered by Kuehne+Nagel or its suppliers, for causes attributable to the Client, including error, fault, intent, bad faith, fraud or negligence, or for the inaccuracy or false information provided, for the content of the products or for having provided incomplete, imprecise, inaccurate or false information.
</t>
    </r>
  </si>
  <si>
    <t>Fecha de Entrega</t>
  </si>
  <si>
    <t>Clave Estación
(c_Estaciones )</t>
  </si>
  <si>
    <t>UBICACIONES ORIGEN</t>
  </si>
  <si>
    <t>UBICACIONES DESTINO</t>
  </si>
  <si>
    <t>Requiere Temperatura</t>
  </si>
  <si>
    <t>Rango Temperatura</t>
  </si>
  <si>
    <t>Estibable</t>
  </si>
  <si>
    <r>
      <rPr>
        <b/>
        <sz val="11"/>
        <color indexed="8"/>
        <rFont val="Calibri"/>
        <family val="2"/>
      </rPr>
      <t>DISCLAIMER</t>
    </r>
    <r>
      <rPr>
        <sz val="11"/>
        <color indexed="8"/>
        <rFont val="Calibri"/>
        <family val="2"/>
      </rPr>
      <t xml:space="preserve"> Queda en el entendido por nuestra parte, que en caso de haber indicado los cargos de este envío como pre-pagados estos serán cubiertos en su totalidad a la presentación del original del conocimiento de embarque.
Para la carga LCL es de suma importancia que las cajas sean etiquetadas correctamente. Como información mínima se necesita el embarcador y el consignatario, del país de origen y del país de destino, así como el número de paquetes. Kuehne+Nagel no se hace responsable por los problemas que se ocasionen debido a la falta de marcas/etiquetas en los paquetes de sus embarques consolidados. Reiteramos la importancia de marcar y etiquetar correctamente sus cajas.
Es necesario proporcionar medidas, peso neto y peso bruto para todos los casos especialmente si la recolección es a cargo de Kuehne+Nagel.
Kuehne+Nagel no podrá dar cumplimiento a ninguna condición o instrucción especial que no haya sido indicada en la emisión inicial de la carta de instrucciones.
Kuehne+Nagel se reserva el derecho de rechazar cualquier paquete cuyas condiciones no se encuentren satisfactorias para el transporte apropiado de las mercancías.
Kuehne+Nagel es un miembro de la FIATA (International Federation in Freight Forwarders Associations). Todas las transacciones están sujetas a las condiciones impresas de los transportistas involucrados.
Todas las transacciones están sujetas a las reglas IATA para los servicios de Reexpedición de Carga (ver pestaña de términos y condiciones) lo cual excluye o limita las responsabilidades de Kuehne+Nagel.
En caso de no solicitar seguro de transporte, las mercancías viajan por cuenta y riesgo del embarcador.
El exportador deberá previamente al embarcar asegurarse del cumplimiento de restricciones y regulaciones no arancelarias aplicables a su fracción arancelaria
En caso de Requerir despacho aduanal se considera: BAJO PROTESTA DE DECIR VERDAD Y DE CONFORMIDAD CON LOS ARTÍCULOS 36, 40, 41, 43, 44, 46, 54, 59, 64, 65, 66, 67, 81 de la Ley Aduanera;   artículos 18, 19, 102 del Código Fiscal   de  la composición y valor de las mercancías a que se refiere la presente encomienda. En igual forma los documentos relativos a este embarque son los únicos y verdaderos y verdaderos y viene exclusivamente consignado en ellos.
Los gastos a Terceros dentro de aduana, son pagaderos por Agente Aduanal y facturados a Kuehne+Nagel, quien posteriormente factura los conceptos al costo. 
Para los casos en donde se seleccione Autotransporte Federal:
Los servicios cotizados no incluyen material de empaque, amortiguamiento ni sujeción. Los servicios brindados no incluyen maniobras de carga ni descarga de las unidades (por cuenta y riesgo de shipper y consignee). "Todas las empresas mexicanas de camiones limitan su responsabilidad de conformidad con la legislación mexicana. De acuerdo con la Ley de Caminos, Puentes y Autotransporte Federal. El artículo 66 estipula la responsabilidad del transportista interior: 15 días de salario mínimo de la Zona DF por tonelada ", ésta será considerada la responsabilidad limitada standard para todos los servicios y durante su transportación en territorio mexicano. Para los servicios que se transporten en territorio americano y canadiense, en caso de algún accidente/ incidente aplicará la responsabilidad limitada según el carrier asignado al servicio y acorde a regulaciones establecidas por DOT (Department of Transportation) USA y Canadá
Kuehne+Nagel únicamente hará uso de la información proporcionada para efectos de transmitirla a los transportistas para la elaboración del Complemento CFDI Carta Porte. Kuehne+Nagel así como sus proveedores subcontratistas, no serán responsables en modo alguno de ninguna pérdida, incluidos sin excepción, los daños y perjuicios, multas, costos, intereses, pérdidas de beneficios, ni de otras pérdidas o perjuicios similares derivados de cualquier error, inexactitud, omisión o cualquier otro defecto en la información proporcionada por terceros. El Cliente será responsable de cualquier daño o pérdida que sufra Kuehne+Nagel o sus proveedores subcontratistas, por causas imputables al Cliente, incluyendo error, culpa, dolo, mala fe, fraude o negligencia, o por la inexactitud o falsedad de la información que proporcione, por el contenido de los productos o por haber proporcionado información incompleta, imprecisa, inexacta o falsa.
</t>
    </r>
  </si>
  <si>
    <t>Contenedor</t>
  </si>
  <si>
    <t>Container</t>
  </si>
  <si>
    <t>Registro Istmo</t>
  </si>
  <si>
    <t>General</t>
  </si>
  <si>
    <t>Tipo de producto</t>
  </si>
  <si>
    <t>Documen-tación Aduanera</t>
  </si>
  <si>
    <t>Istmo Register</t>
  </si>
  <si>
    <t>Customs
Docs</t>
  </si>
  <si>
    <r>
      <t>Zip Code</t>
    </r>
    <r>
      <rPr>
        <b/>
        <sz val="8"/>
        <rFont val="Arial"/>
        <family val="2"/>
      </rPr>
      <t xml:space="preserve">
(c_CodigoPostal)</t>
    </r>
  </si>
  <si>
    <r>
      <t xml:space="preserve"> State</t>
    </r>
    <r>
      <rPr>
        <b/>
        <sz val="8"/>
        <rFont val="Arial"/>
        <family val="2"/>
      </rPr>
      <t xml:space="preserve">
(c_Estado)</t>
    </r>
  </si>
  <si>
    <r>
      <t xml:space="preserve">Country
</t>
    </r>
    <r>
      <rPr>
        <b/>
        <sz val="8"/>
        <rFont val="Arial"/>
        <family val="2"/>
      </rPr>
      <t>catCFDI:c_Pais</t>
    </r>
  </si>
  <si>
    <r>
      <t xml:space="preserve">Unit Weight Code
</t>
    </r>
    <r>
      <rPr>
        <b/>
        <sz val="8"/>
        <rFont val="Arial"/>
        <family val="2"/>
      </rPr>
      <t>(c_ClaveUnidadPeso)</t>
    </r>
  </si>
  <si>
    <r>
      <t xml:space="preserve">Cargo Code
</t>
    </r>
    <r>
      <rPr>
        <b/>
        <sz val="8"/>
        <rFont val="Arial"/>
        <family val="2"/>
      </rPr>
      <t>(c_ClaveProdServCP)</t>
    </r>
  </si>
  <si>
    <t>Régimen Aduanero (c_RegimenAduanero)</t>
  </si>
  <si>
    <t>UbicacionPolos Salida/Entrada (c_RegistroISTMO)</t>
  </si>
  <si>
    <t>Cliente</t>
  </si>
  <si>
    <t>Carrier
Booking/BL</t>
  </si>
  <si>
    <t>Tipo Documento (c_DocumentoAduanero)</t>
  </si>
  <si>
    <t>IdentifDocAduanero</t>
  </si>
  <si>
    <t>NumPedimento</t>
  </si>
  <si>
    <t>RFC Importador</t>
  </si>
  <si>
    <t>Logística Inversa (recolección / devolución)</t>
  </si>
  <si>
    <t>Tipo Materia
(c_TipoMateria)</t>
  </si>
  <si>
    <t>Descripción Materia</t>
  </si>
  <si>
    <t>Nombre de ingrediente activo</t>
  </si>
  <si>
    <t>Nombre químico</t>
  </si>
  <si>
    <t>Denominación genérica del producto</t>
  </si>
  <si>
    <t>Denominación distintiva del producto</t>
  </si>
  <si>
    <t>Fabricante</t>
  </si>
  <si>
    <t>Fecha de caducidad</t>
  </si>
  <si>
    <t>Lote medicamento</t>
  </si>
  <si>
    <t>Forma farmacéutica</t>
  </si>
  <si>
    <t>Condiciones especiales de transporte</t>
  </si>
  <si>
    <t>Registro sanitario folio autorización</t>
  </si>
  <si>
    <t>Permiso importación</t>
  </si>
  <si>
    <t>Folio impo VUCEM</t>
  </si>
  <si>
    <t>Num CAS</t>
  </si>
  <si>
    <t>Razón social empresa importadora</t>
  </si>
  <si>
    <t>Número registro sanitario plag COFEPRIS</t>
  </si>
  <si>
    <t>Datos fabricante</t>
  </si>
  <si>
    <t>Datos formulador</t>
  </si>
  <si>
    <t>Datos maquilador</t>
  </si>
  <si>
    <t>Uso autorizado</t>
  </si>
  <si>
    <t>Sector COFEPRIS</t>
  </si>
  <si>
    <t>Documentación Aduanera</t>
  </si>
  <si>
    <t>Quantity Container</t>
  </si>
  <si>
    <t>Customs Regime (c_RegimenAduanero)</t>
  </si>
  <si>
    <t>LocationPole Input/Output (c_RegistroISTMO)</t>
  </si>
  <si>
    <t>Customs Docs</t>
  </si>
  <si>
    <t>Document Type (c_DocumentoAduanero)</t>
  </si>
  <si>
    <t>CustomsDocIdentifier</t>
  </si>
  <si>
    <t>EntryNum</t>
  </si>
  <si>
    <t>Import VAT Registration</t>
  </si>
  <si>
    <t>Reverse Logistics (pick up/return)</t>
  </si>
  <si>
    <t>Material Type</t>
  </si>
  <si>
    <t>Product Type</t>
  </si>
  <si>
    <t>Active ingredient name</t>
  </si>
  <si>
    <t>Chemical Name</t>
  </si>
  <si>
    <t>Generic name of the product</t>
  </si>
  <si>
    <t>Distinctive name of the product</t>
  </si>
  <si>
    <t>Manufacturer</t>
  </si>
  <si>
    <t>Expiry Date</t>
  </si>
  <si>
    <t>Medication batch</t>
  </si>
  <si>
    <t>Pharmaceutical form</t>
  </si>
  <si>
    <t>Special transport conditions</t>
  </si>
  <si>
    <t>Sanitary record authorization folio</t>
  </si>
  <si>
    <t>Import Permit</t>
  </si>
  <si>
    <t xml:space="preserve"> Importing company name</t>
  </si>
  <si>
    <t>COFEPRIS Health registration number</t>
  </si>
  <si>
    <t>Manufacturer Data</t>
  </si>
  <si>
    <t>Formulator Data</t>
  </si>
  <si>
    <t>Maquilador Data</t>
  </si>
  <si>
    <t>Authorized Use</t>
  </si>
  <si>
    <t>COFEPRIS Sector</t>
  </si>
  <si>
    <t>Material Description</t>
  </si>
  <si>
    <t>Merchandise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</si>
</sst>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70">
    <font>
      <sz val="11"/>
      <color theme="1"/>
      <name val="Calibri"/>
      <family val="2"/>
    </font>
    <font>
      <sz val="11"/>
      <color indexed="8"/>
      <name val="Calibri"/>
      <family val="2"/>
    </font>
    <font>
      <b/>
      <sz val="14"/>
      <color indexed="8"/>
      <name val="Calibri"/>
      <family val="2"/>
    </font>
    <font>
      <sz val="11"/>
      <name val="Arial"/>
      <family val="2"/>
    </font>
    <font>
      <b/>
      <sz val="11"/>
      <name val="Arial"/>
      <family val="2"/>
    </font>
    <font>
      <b/>
      <sz val="10"/>
      <name val="Arial"/>
      <family val="2"/>
    </font>
    <font>
      <b/>
      <sz val="8"/>
      <name val="Arial"/>
      <family val="2"/>
    </font>
    <font>
      <sz val="10"/>
      <name val="Arial"/>
      <family val="2"/>
    </font>
    <font>
      <sz val="9"/>
      <name val="Arial"/>
      <family val="2"/>
    </font>
    <font>
      <b/>
      <sz val="9"/>
      <name val="Arial"/>
      <family val="2"/>
    </font>
    <font>
      <b/>
      <sz val="9"/>
      <name val="Tahoma"/>
      <family val="2"/>
    </font>
    <font>
      <sz val="9"/>
      <name val="Tahoma"/>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3"/>
      <color indexed="9"/>
      <name val="Calibri"/>
      <family val="2"/>
    </font>
    <font>
      <b/>
      <sz val="11"/>
      <color indexed="54"/>
      <name val="Calibri"/>
      <family val="2"/>
    </font>
    <font>
      <sz val="12"/>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name val="Calibri"/>
      <family val="2"/>
    </font>
    <font>
      <b/>
      <sz val="11"/>
      <color indexed="9"/>
      <name val="Arial"/>
      <family val="2"/>
    </font>
    <font>
      <sz val="10"/>
      <name val="Calibri"/>
      <family val="2"/>
    </font>
    <font>
      <b/>
      <sz val="11"/>
      <name val="Calibri"/>
      <family val="2"/>
    </font>
    <font>
      <b/>
      <sz val="18"/>
      <color indexed="56"/>
      <name val="Arial"/>
      <family val="2"/>
    </font>
    <font>
      <b/>
      <sz val="10"/>
      <color indexed="9"/>
      <name val="Arial"/>
      <family val="2"/>
    </font>
    <font>
      <sz val="11"/>
      <color indexed="8"/>
      <name val="Arial"/>
      <family val="2"/>
    </font>
    <font>
      <b/>
      <sz val="16"/>
      <color indexed="56"/>
      <name val="Arial"/>
      <family val="2"/>
    </font>
    <font>
      <b/>
      <sz val="12"/>
      <color indexed="9"/>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3"/>
      <color theme="0"/>
      <name val="Calibri"/>
      <family val="2"/>
    </font>
    <font>
      <b/>
      <sz val="11"/>
      <color theme="3"/>
      <name val="Calibri"/>
      <family val="2"/>
    </font>
    <font>
      <sz val="12"/>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0"/>
      <name val="Arial"/>
      <family val="2"/>
    </font>
    <font>
      <b/>
      <sz val="18"/>
      <color rgb="FF002060"/>
      <name val="Arial"/>
      <family val="2"/>
    </font>
    <font>
      <b/>
      <sz val="10"/>
      <color theme="0"/>
      <name val="Arial"/>
      <family val="2"/>
    </font>
    <font>
      <sz val="11"/>
      <color theme="1"/>
      <name val="Arial"/>
      <family val="2"/>
    </font>
    <font>
      <sz val="11"/>
      <color rgb="FF000000"/>
      <name val="Arial"/>
      <family val="2"/>
    </font>
    <font>
      <b/>
      <sz val="16"/>
      <color rgb="FF002060"/>
      <name val="Arial"/>
      <family val="2"/>
    </font>
    <font>
      <b/>
      <sz val="12"/>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0"/>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002060"/>
        <bgColor indexed="64"/>
      </patternFill>
    </fill>
    <fill>
      <patternFill patternType="solid">
        <fgColor rgb="FF0099DA"/>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tted">
        <color theme="0" tint="-0.14993000030517578"/>
      </left>
      <right/>
      <top style="dotted">
        <color theme="0" tint="-0.14993000030517578"/>
      </top>
      <bottom/>
    </border>
    <border>
      <left/>
      <right/>
      <top style="dotted">
        <color theme="0" tint="-0.14993000030517578"/>
      </top>
      <bottom/>
    </border>
    <border>
      <left/>
      <right style="dotted">
        <color theme="0" tint="-0.14993000030517578"/>
      </right>
      <top style="dotted">
        <color theme="0" tint="-0.14993000030517578"/>
      </top>
      <bottom/>
    </border>
    <border>
      <left style="dotted">
        <color theme="0" tint="-0.14993000030517578"/>
      </left>
      <right/>
      <top/>
      <bottom/>
    </border>
    <border>
      <left style="dotted">
        <color theme="0" tint="-0.149959996342659"/>
      </left>
      <right/>
      <top style="dotted">
        <color theme="0" tint="-0.149959996342659"/>
      </top>
      <bottom/>
    </border>
    <border>
      <left style="dotted">
        <color theme="0" tint="-0.14993000030517578"/>
      </left>
      <right style="dotted">
        <color theme="0" tint="-0.14993000030517578"/>
      </right>
      <top style="dotted">
        <color theme="0" tint="-0.14993000030517578"/>
      </top>
      <bottom style="dotted">
        <color theme="0" tint="-0.14993000030517578"/>
      </bottom>
    </border>
    <border>
      <left/>
      <right style="dotted">
        <color theme="0" tint="-0.14993000030517578"/>
      </right>
      <top/>
      <bottom/>
    </border>
    <border>
      <left style="dotted">
        <color theme="0" tint="-0.149959996342659"/>
      </left>
      <right/>
      <top/>
      <bottom style="dotted">
        <color theme="0" tint="-0.149959996342659"/>
      </bottom>
    </border>
    <border>
      <left style="dotted">
        <color theme="0" tint="-0.14990000426769257"/>
      </left>
      <right/>
      <top style="dotted">
        <color theme="0" tint="-0.14993000030517578"/>
      </top>
      <bottom/>
    </border>
    <border>
      <left style="dotted">
        <color theme="0" tint="-0.14990000426769257"/>
      </left>
      <right/>
      <top/>
      <bottom/>
    </border>
    <border>
      <left style="dotted">
        <color theme="0" tint="-0.14990000426769257"/>
      </left>
      <right/>
      <top/>
      <bottom style="dotted">
        <color theme="0" tint="-0.14993000030517578"/>
      </bottom>
    </border>
    <border>
      <left style="thin">
        <color theme="0" tint="-0.149959996342659"/>
      </left>
      <right style="thin">
        <color theme="0" tint="-0.149959996342659"/>
      </right>
      <top style="thin">
        <color theme="0" tint="-0.149959996342659"/>
      </top>
      <bottom>
        <color indexed="63"/>
      </bottom>
    </border>
    <border>
      <left style="thin">
        <color theme="0" tint="-0.14993000030517578"/>
      </left>
      <right style="thin">
        <color theme="0" tint="-0.14993000030517578"/>
      </right>
      <top style="thin">
        <color theme="0" tint="-0.14993000030517578"/>
      </top>
      <bottom style="thin">
        <color theme="0" tint="-0.14993000030517578"/>
      </bottom>
    </border>
    <border>
      <left style="thin">
        <color theme="0" tint="-0.149959996342659"/>
      </left>
      <right style="thin">
        <color theme="0" tint="-0.149959996342659"/>
      </right>
      <top style="thin">
        <color theme="0" tint="-0.149959996342659"/>
      </top>
      <bottom style="thin">
        <color theme="0" tint="-0.149959996342659"/>
      </bottom>
    </border>
    <border>
      <left style="hair">
        <color theme="0" tint="-0.24997000396251678"/>
      </left>
      <right style="hair">
        <color theme="0" tint="-0.24997000396251678"/>
      </right>
      <top style="hair">
        <color theme="0" tint="-0.24997000396251678"/>
      </top>
      <bottom style="hair">
        <color theme="0" tint="-0.24997000396251678"/>
      </bottom>
    </border>
    <border>
      <left style="hair">
        <color theme="0" tint="-0.24997000396251678"/>
      </left>
      <right style="hair">
        <color theme="0" tint="-0.24997000396251678"/>
      </right>
      <top style="hair">
        <color theme="0" tint="-0.24997000396251678"/>
      </top>
      <bottom>
        <color indexed="63"/>
      </bottom>
    </border>
    <border>
      <left style="dotted">
        <color theme="0" tint="-0.14993000030517578"/>
      </left>
      <right/>
      <top style="dotted">
        <color theme="0" tint="-0.1499900072813034"/>
      </top>
      <bottom/>
    </border>
    <border>
      <left style="dotted">
        <color theme="0" tint="-0.14993000030517578"/>
      </left>
      <right/>
      <top/>
      <bottom style="dotted">
        <color theme="0" tint="-0.1499900072813034"/>
      </bottom>
    </border>
    <border>
      <left/>
      <right/>
      <top/>
      <bottom style="dotted">
        <color theme="0" tint="-0.14993000030517578"/>
      </bottom>
    </border>
    <border>
      <left/>
      <right style="dotted">
        <color theme="0" tint="-0.14993000030517578"/>
      </right>
      <top/>
      <bottom style="dotted">
        <color theme="0" tint="-0.14993000030517578"/>
      </bottom>
    </border>
    <border>
      <left style="dotted">
        <color theme="0" tint="-0.14993000030517578"/>
      </left>
      <right/>
      <top style="dotted">
        <color theme="0" tint="-0.149959996342659"/>
      </top>
      <bottom/>
    </border>
    <border>
      <left/>
      <right/>
      <top style="dotted">
        <color theme="0" tint="-0.149959996342659"/>
      </top>
      <bottom/>
    </border>
    <border>
      <left/>
      <right style="dotted">
        <color theme="0" tint="-0.14993000030517578"/>
      </right>
      <top style="dotted">
        <color theme="0" tint="-0.149959996342659"/>
      </top>
      <bottom/>
    </border>
    <border>
      <left style="dotted">
        <color theme="0" tint="-0.14993000030517578"/>
      </left>
      <right/>
      <top/>
      <bottom style="dotted">
        <color theme="0" tint="-0.14993000030517578"/>
      </bottom>
    </border>
    <border>
      <left/>
      <right/>
      <top style="dotted">
        <color theme="0" tint="-0.1499900072813034"/>
      </top>
      <bottom/>
    </border>
    <border>
      <left style="thin">
        <color theme="0" tint="-0.149959996342659"/>
      </left>
      <right>
        <color indexed="63"/>
      </right>
      <top style="thin">
        <color theme="0" tint="-0.149959996342659"/>
      </top>
      <bottom style="thin">
        <color theme="0" tint="-0.149959996342659"/>
      </bottom>
    </border>
    <border>
      <left>
        <color indexed="63"/>
      </left>
      <right>
        <color indexed="63"/>
      </right>
      <top style="thin">
        <color theme="0" tint="-0.149959996342659"/>
      </top>
      <bottom style="thin">
        <color theme="0" tint="-0.149959996342659"/>
      </bottom>
    </border>
    <border>
      <left>
        <color indexed="63"/>
      </left>
      <right style="thin">
        <color theme="0" tint="-0.149959996342659"/>
      </right>
      <top style="thin">
        <color theme="0" tint="-0.149959996342659"/>
      </top>
      <bottom style="thin">
        <color theme="0" tint="-0.149959996342659"/>
      </bottom>
    </border>
    <border>
      <left style="thin">
        <color theme="0" tint="-0.149959996342659"/>
      </left>
      <right>
        <color indexed="63"/>
      </right>
      <top>
        <color indexed="63"/>
      </top>
      <bottom>
        <color indexed="63"/>
      </bottom>
    </border>
    <border>
      <left>
        <color indexed="63"/>
      </left>
      <right style="thin">
        <color theme="0" tint="-0.149959996342659"/>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20" borderId="0" applyNumberFormat="0" applyProtection="0">
      <alignment horizontal="left" vertical="center" indent="2"/>
    </xf>
    <xf numFmtId="0" fontId="52" fillId="0" borderId="5" applyNumberFormat="0" applyFill="0" applyAlignment="0" applyProtection="0"/>
    <xf numFmtId="0" fontId="53" fillId="30" borderId="3" applyNumberFormat="0" applyProtection="0">
      <alignment horizontal="left" vertical="center" indent="1"/>
    </xf>
    <xf numFmtId="0" fontId="52" fillId="0" borderId="0" applyNumberFormat="0" applyFill="0" applyBorder="0" applyAlignment="0" applyProtection="0"/>
    <xf numFmtId="0" fontId="54" fillId="0" borderId="0" applyNumberFormat="0" applyFill="0" applyBorder="0" applyAlignment="0" applyProtection="0"/>
    <xf numFmtId="0" fontId="55" fillId="31" borderId="1" applyNumberFormat="0" applyAlignment="0" applyProtection="0"/>
    <xf numFmtId="0" fontId="56" fillId="0" borderId="6" applyNumberFormat="0" applyFill="0" applyAlignment="0" applyProtection="0"/>
    <xf numFmtId="0" fontId="57" fillId="32" borderId="0" applyNumberFormat="0" applyBorder="0" applyAlignment="0" applyProtection="0"/>
    <xf numFmtId="0" fontId="42" fillId="20" borderId="0">
      <alignment vertical="center"/>
      <protection/>
    </xf>
    <xf numFmtId="0" fontId="0" fillId="33"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07">
    <xf numFmtId="0" fontId="0" fillId="0" borderId="0" xfId="0" applyFont="1" applyAlignment="1">
      <alignment/>
    </xf>
    <xf numFmtId="0" fontId="3" fillId="30" borderId="10" xfId="59" applyFont="1" applyFill="1" applyBorder="1">
      <alignment vertical="center"/>
      <protection/>
    </xf>
    <xf numFmtId="0" fontId="32" fillId="30" borderId="11" xfId="59" applyFont="1" applyFill="1" applyBorder="1">
      <alignment vertical="center"/>
      <protection/>
    </xf>
    <xf numFmtId="0" fontId="32" fillId="30" borderId="12" xfId="59" applyFont="1" applyFill="1" applyBorder="1">
      <alignment vertical="center"/>
      <protection/>
    </xf>
    <xf numFmtId="0" fontId="32" fillId="30" borderId="0" xfId="59" applyFont="1" applyFill="1">
      <alignment vertical="center"/>
      <protection/>
    </xf>
    <xf numFmtId="0" fontId="3" fillId="30" borderId="13" xfId="59" applyFont="1" applyFill="1" applyBorder="1">
      <alignment vertical="center"/>
      <protection/>
    </xf>
    <xf numFmtId="0" fontId="4" fillId="34" borderId="14" xfId="51" applyFont="1" applyFill="1" applyBorder="1" applyAlignment="1">
      <alignment horizontal="center" vertical="center" wrapText="1"/>
    </xf>
    <xf numFmtId="0" fontId="3" fillId="30" borderId="15" xfId="53" applyNumberFormat="1" applyFont="1" applyFill="1" applyBorder="1" applyProtection="1">
      <alignment horizontal="left" vertical="center" indent="1"/>
      <protection hidden="1" locked="0"/>
    </xf>
    <xf numFmtId="14" fontId="3" fillId="30" borderId="15" xfId="53" applyNumberFormat="1" applyFont="1" applyFill="1" applyBorder="1" applyProtection="1">
      <alignment horizontal="left" vertical="center" indent="1"/>
      <protection hidden="1" locked="0"/>
    </xf>
    <xf numFmtId="0" fontId="32" fillId="30" borderId="0" xfId="59" applyFont="1" applyFill="1" applyBorder="1">
      <alignment vertical="center"/>
      <protection/>
    </xf>
    <xf numFmtId="0" fontId="32" fillId="30" borderId="16" xfId="59" applyFont="1" applyFill="1" applyBorder="1">
      <alignment vertical="center"/>
      <protection/>
    </xf>
    <xf numFmtId="0" fontId="32" fillId="30" borderId="13" xfId="59" applyFont="1" applyFill="1" applyBorder="1">
      <alignment vertical="center"/>
      <protection/>
    </xf>
    <xf numFmtId="0" fontId="32" fillId="30" borderId="0" xfId="59" applyFont="1" applyFill="1" applyBorder="1" applyAlignment="1">
      <alignment horizontal="left" vertical="center" wrapText="1" indent="1"/>
      <protection/>
    </xf>
    <xf numFmtId="0" fontId="32" fillId="30" borderId="0" xfId="59" applyFont="1" applyFill="1" applyBorder="1" applyAlignment="1">
      <alignment horizontal="right" vertical="center" indent="2"/>
      <protection/>
    </xf>
    <xf numFmtId="0" fontId="32" fillId="30" borderId="0" xfId="59" applyFont="1" applyFill="1" applyBorder="1" applyAlignment="1">
      <alignment horizontal="center" vertical="center"/>
      <protection/>
    </xf>
    <xf numFmtId="0" fontId="62" fillId="0" borderId="13" xfId="59" applyFont="1" applyFill="1" applyBorder="1" applyAlignment="1">
      <alignment horizontal="center" vertical="center" textRotation="90"/>
      <protection/>
    </xf>
    <xf numFmtId="14" fontId="32" fillId="30" borderId="0" xfId="59" applyNumberFormat="1" applyFont="1" applyFill="1" applyBorder="1" applyAlignment="1">
      <alignment horizontal="right" vertical="center" indent="1"/>
      <protection/>
    </xf>
    <xf numFmtId="0" fontId="7" fillId="30" borderId="0" xfId="59" applyFont="1" applyFill="1" applyBorder="1" applyAlignment="1">
      <alignment horizontal="center" vertical="center"/>
      <protection/>
    </xf>
    <xf numFmtId="0" fontId="34" fillId="30" borderId="0" xfId="59" applyFont="1" applyFill="1" applyBorder="1" applyAlignment="1">
      <alignment horizontal="center" vertical="center"/>
      <protection/>
    </xf>
    <xf numFmtId="14" fontId="32" fillId="30" borderId="0" xfId="59" applyNumberFormat="1" applyFont="1" applyFill="1" applyBorder="1" applyAlignment="1">
      <alignment horizontal="right" vertical="center" indent="2"/>
      <protection/>
    </xf>
    <xf numFmtId="0" fontId="32" fillId="30" borderId="0" xfId="59" applyFont="1" applyFill="1" applyAlignment="1">
      <alignment vertical="top" wrapText="1"/>
      <protection/>
    </xf>
    <xf numFmtId="0" fontId="32" fillId="30" borderId="0" xfId="59" applyFont="1" applyFill="1" applyAlignment="1">
      <alignment horizontal="left" vertical="center" wrapText="1" indent="1"/>
      <protection/>
    </xf>
    <xf numFmtId="14" fontId="32" fillId="30" borderId="0" xfId="59" applyNumberFormat="1" applyFont="1" applyFill="1" applyAlignment="1">
      <alignment horizontal="right" vertical="center" indent="2"/>
      <protection/>
    </xf>
    <xf numFmtId="0" fontId="32" fillId="30" borderId="0" xfId="59" applyFont="1" applyFill="1" applyAlignment="1">
      <alignment horizontal="center" vertical="center"/>
      <protection/>
    </xf>
    <xf numFmtId="0" fontId="5" fillId="34" borderId="17" xfId="51" applyFont="1" applyFill="1" applyBorder="1" applyAlignment="1">
      <alignment horizontal="center" vertical="center" wrapText="1"/>
    </xf>
    <xf numFmtId="0" fontId="8" fillId="30" borderId="18" xfId="59" applyFont="1" applyFill="1" applyBorder="1" applyAlignment="1">
      <alignment horizontal="left" vertical="top" wrapText="1"/>
      <protection/>
    </xf>
    <xf numFmtId="0" fontId="8" fillId="30" borderId="11" xfId="59" applyFont="1" applyFill="1" applyBorder="1" applyAlignment="1">
      <alignment horizontal="left" vertical="top" wrapText="1"/>
      <protection/>
    </xf>
    <xf numFmtId="0" fontId="8" fillId="30" borderId="12" xfId="59" applyFont="1" applyFill="1" applyBorder="1" applyAlignment="1">
      <alignment horizontal="left" vertical="top" wrapText="1"/>
      <protection/>
    </xf>
    <xf numFmtId="0" fontId="8" fillId="30" borderId="19" xfId="59" applyFont="1" applyFill="1" applyBorder="1" applyAlignment="1">
      <alignment horizontal="left" vertical="top" wrapText="1"/>
      <protection/>
    </xf>
    <xf numFmtId="0" fontId="8" fillId="30" borderId="20" xfId="59" applyFont="1" applyFill="1" applyBorder="1" applyAlignment="1">
      <alignment horizontal="left" vertical="top" wrapText="1"/>
      <protection/>
    </xf>
    <xf numFmtId="0" fontId="35" fillId="30" borderId="0" xfId="59" applyFont="1" applyFill="1">
      <alignment vertical="center"/>
      <protection/>
    </xf>
    <xf numFmtId="0" fontId="32" fillId="30" borderId="16" xfId="59" applyFont="1" applyFill="1" applyBorder="1" applyAlignment="1">
      <alignment horizontal="center" vertical="center"/>
      <protection/>
    </xf>
    <xf numFmtId="0" fontId="32" fillId="0" borderId="11" xfId="59" applyFont="1" applyFill="1" applyBorder="1" applyAlignment="1">
      <alignment horizontal="left" vertical="center" wrapText="1" indent="1"/>
      <protection/>
    </xf>
    <xf numFmtId="0" fontId="0" fillId="0" borderId="0" xfId="59" applyFont="1" applyFill="1">
      <alignment vertical="center"/>
      <protection/>
    </xf>
    <xf numFmtId="0" fontId="0" fillId="0" borderId="0" xfId="59" applyFont="1" applyFill="1" applyAlignment="1">
      <alignment vertical="center"/>
      <protection/>
    </xf>
    <xf numFmtId="0" fontId="63" fillId="0" borderId="0" xfId="59" applyFont="1" applyFill="1" applyBorder="1" applyAlignment="1">
      <alignment vertical="center"/>
      <protection/>
    </xf>
    <xf numFmtId="0" fontId="63" fillId="0" borderId="11" xfId="59" applyFont="1" applyFill="1" applyBorder="1" applyAlignment="1">
      <alignment vertical="center"/>
      <protection/>
    </xf>
    <xf numFmtId="0" fontId="0" fillId="0" borderId="0" xfId="59" applyFont="1" applyFill="1" applyAlignment="1">
      <alignment horizontal="left" vertical="top"/>
      <protection/>
    </xf>
    <xf numFmtId="0" fontId="54" fillId="0" borderId="0" xfId="55" applyFill="1" applyBorder="1" applyAlignment="1">
      <alignment vertical="top"/>
    </xf>
    <xf numFmtId="0" fontId="8" fillId="0" borderId="0" xfId="59" applyFont="1" applyFill="1" applyBorder="1" applyAlignment="1">
      <alignment vertical="top"/>
      <protection/>
    </xf>
    <xf numFmtId="0" fontId="60" fillId="0" borderId="0" xfId="59" applyFont="1" applyFill="1" applyBorder="1">
      <alignment vertical="center"/>
      <protection/>
    </xf>
    <xf numFmtId="0" fontId="0" fillId="0" borderId="0" xfId="59" applyFont="1" applyFill="1" applyBorder="1" applyAlignment="1">
      <alignment vertical="center"/>
      <protection/>
    </xf>
    <xf numFmtId="0" fontId="0" fillId="0" borderId="0" xfId="59" applyFont="1" applyFill="1" applyBorder="1">
      <alignment vertical="center"/>
      <protection/>
    </xf>
    <xf numFmtId="0" fontId="64" fillId="35" borderId="21" xfId="59" applyFont="1" applyFill="1" applyBorder="1" applyAlignment="1">
      <alignment horizontal="center" vertical="center" wrapText="1"/>
      <protection/>
    </xf>
    <xf numFmtId="0" fontId="0" fillId="0" borderId="22" xfId="59" applyFont="1" applyFill="1" applyBorder="1" applyAlignment="1">
      <alignment horizontal="center" vertical="center"/>
      <protection/>
    </xf>
    <xf numFmtId="0" fontId="0" fillId="0" borderId="0" xfId="59" applyFont="1" applyFill="1" applyAlignment="1">
      <alignment horizontal="center" vertical="center"/>
      <protection/>
    </xf>
    <xf numFmtId="0" fontId="64" fillId="35" borderId="23" xfId="59" applyFont="1" applyFill="1" applyBorder="1" applyAlignment="1">
      <alignment horizontal="center" vertical="center" wrapText="1"/>
      <protection/>
    </xf>
    <xf numFmtId="0" fontId="0" fillId="0" borderId="23" xfId="59" applyFont="1" applyFill="1" applyBorder="1" applyAlignment="1">
      <alignment horizontal="center" vertical="center"/>
      <protection/>
    </xf>
    <xf numFmtId="0" fontId="7" fillId="0" borderId="0" xfId="59" applyFont="1" applyFill="1" applyBorder="1" applyAlignment="1">
      <alignment vertical="center"/>
      <protection/>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wrapText="1"/>
      <protection hidden="1" locked="0"/>
    </xf>
    <xf numFmtId="49" fontId="7" fillId="30" borderId="24" xfId="59" applyNumberFormat="1" applyFont="1" applyFill="1" applyBorder="1" applyAlignment="1" applyProtection="1" quotePrefix="1">
      <alignment horizontal="center" vertical="center" wrapText="1"/>
      <protection hidden="1" locked="0"/>
    </xf>
    <xf numFmtId="0" fontId="7" fillId="30" borderId="24" xfId="59" applyNumberFormat="1" applyFont="1" applyFill="1" applyBorder="1" applyAlignment="1" applyProtection="1">
      <alignment horizontal="center" vertical="center"/>
      <protection hidden="1" locked="0"/>
    </xf>
    <xf numFmtId="0" fontId="65" fillId="0" borderId="24" xfId="0" applyFont="1" applyBorder="1" applyAlignment="1">
      <alignment vertical="center" wrapText="1"/>
    </xf>
    <xf numFmtId="0" fontId="5" fillId="0" borderId="24" xfId="59" applyFont="1" applyFill="1" applyBorder="1" applyAlignment="1">
      <alignment horizontal="center" vertical="center"/>
      <protection/>
    </xf>
    <xf numFmtId="0" fontId="5" fillId="0" borderId="24" xfId="59" applyFont="1" applyFill="1" applyBorder="1" applyAlignment="1">
      <alignment horizontal="center" vertical="center" wrapText="1"/>
      <protection/>
    </xf>
    <xf numFmtId="0" fontId="7" fillId="0" borderId="24" xfId="59" applyNumberFormat="1" applyFont="1" applyFill="1" applyBorder="1" applyAlignment="1" applyProtection="1">
      <alignment horizontal="center" vertical="center" wrapText="1"/>
      <protection hidden="1" locked="0"/>
    </xf>
    <xf numFmtId="0" fontId="7" fillId="0" borderId="24" xfId="59" applyNumberFormat="1" applyFont="1" applyFill="1" applyBorder="1" applyAlignment="1" applyProtection="1" quotePrefix="1">
      <alignment horizontal="center" vertical="center" wrapText="1"/>
      <protection hidden="1" locked="0"/>
    </xf>
    <xf numFmtId="0" fontId="7" fillId="30" borderId="25" xfId="59" applyNumberFormat="1" applyFont="1" applyFill="1" applyBorder="1" applyAlignment="1" applyProtection="1">
      <alignment horizontal="center" vertical="center"/>
      <protection hidden="1" locked="0"/>
    </xf>
    <xf numFmtId="0" fontId="7" fillId="0" borderId="25" xfId="59" applyNumberFormat="1" applyFont="1" applyFill="1" applyBorder="1" applyAlignment="1" applyProtection="1">
      <alignment horizontal="center" vertical="center"/>
      <protection hidden="1" locked="0"/>
    </xf>
    <xf numFmtId="0" fontId="5" fillId="30" borderId="24" xfId="59" applyFont="1" applyFill="1" applyBorder="1" applyAlignment="1">
      <alignment horizontal="center" vertical="center" wrapText="1"/>
      <protection/>
    </xf>
    <xf numFmtId="0" fontId="3" fillId="0" borderId="24" xfId="59" applyNumberFormat="1" applyFont="1" applyFill="1" applyBorder="1" applyAlignment="1" applyProtection="1">
      <alignment horizontal="center" vertical="center"/>
      <protection hidden="1" locked="0"/>
    </xf>
    <xf numFmtId="0" fontId="7" fillId="30" borderId="25" xfId="59" applyNumberFormat="1" applyFont="1" applyFill="1" applyBorder="1" applyAlignment="1" applyProtection="1">
      <alignment horizontal="center" vertical="center" wrapText="1"/>
      <protection hidden="1" locked="0"/>
    </xf>
    <xf numFmtId="49" fontId="7" fillId="30" borderId="24" xfId="59" applyNumberFormat="1" applyFont="1" applyFill="1" applyBorder="1" applyAlignment="1" applyProtection="1">
      <alignment horizontal="center" vertical="center" wrapText="1"/>
      <protection hidden="1" locked="0"/>
    </xf>
    <xf numFmtId="0" fontId="66" fillId="0" borderId="24" xfId="0" applyFont="1" applyBorder="1" applyAlignment="1">
      <alignment vertical="center" wrapText="1"/>
    </xf>
    <xf numFmtId="0" fontId="32" fillId="30" borderId="0" xfId="59" applyFont="1" applyFill="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quotePrefix="1">
      <alignment horizontal="center" vertical="center" wrapText="1"/>
      <protection hidden="1" locked="0"/>
    </xf>
    <xf numFmtId="0" fontId="65" fillId="0" borderId="24" xfId="0" applyFont="1" applyBorder="1" applyAlignment="1" quotePrefix="1">
      <alignment horizontal="center" vertical="center" wrapText="1"/>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32" fillId="30" borderId="0" xfId="59" applyFont="1" applyFill="1" applyAlignment="1" applyProtection="1">
      <alignment horizontal="center" vertical="center" wrapText="1"/>
      <protection hidden="1" locked="0"/>
    </xf>
    <xf numFmtId="0" fontId="7" fillId="30" borderId="24" xfId="59" applyNumberFormat="1" applyFont="1" applyFill="1" applyBorder="1" applyAlignment="1" applyProtection="1">
      <alignment horizontal="center" vertical="center"/>
      <protection hidden="1" locked="0"/>
    </xf>
    <xf numFmtId="0" fontId="66" fillId="0" borderId="24" xfId="0" applyFont="1" applyBorder="1" applyAlignment="1" applyProtection="1">
      <alignment vertical="center" wrapText="1"/>
      <protection hidden="1" locked="0"/>
    </xf>
    <xf numFmtId="0" fontId="67" fillId="30" borderId="11" xfId="59" applyFont="1" applyFill="1" applyBorder="1" applyAlignment="1">
      <alignment horizontal="center" vertical="center"/>
      <protection/>
    </xf>
    <xf numFmtId="0" fontId="62" fillId="35" borderId="26" xfId="59" applyFont="1" applyFill="1" applyBorder="1" applyAlignment="1">
      <alignment horizontal="center" vertical="center" textRotation="90"/>
      <protection/>
    </xf>
    <xf numFmtId="0" fontId="62" fillId="35" borderId="13" xfId="59" applyFont="1" applyFill="1" applyBorder="1" applyAlignment="1">
      <alignment horizontal="center" vertical="center" textRotation="90"/>
      <protection/>
    </xf>
    <xf numFmtId="0" fontId="62" fillId="35" borderId="27" xfId="59" applyFont="1" applyFill="1" applyBorder="1" applyAlignment="1">
      <alignment horizontal="center" vertical="center" textRotation="90"/>
      <protection/>
    </xf>
    <xf numFmtId="0" fontId="54" fillId="30" borderId="0" xfId="55" applyFill="1" applyBorder="1" applyAlignment="1">
      <alignment horizontal="left" vertical="top"/>
    </xf>
    <xf numFmtId="0" fontId="8" fillId="30" borderId="0" xfId="59" applyFont="1" applyFill="1" applyBorder="1" applyAlignment="1">
      <alignment horizontal="left" vertical="top"/>
      <protection/>
    </xf>
    <xf numFmtId="0" fontId="8" fillId="30" borderId="16" xfId="59" applyFont="1" applyFill="1" applyBorder="1" applyAlignment="1">
      <alignment horizontal="left" vertical="top"/>
      <protection/>
    </xf>
    <xf numFmtId="0" fontId="54" fillId="30" borderId="28" xfId="55" applyFill="1" applyBorder="1" applyAlignment="1">
      <alignment horizontal="left" vertical="top"/>
    </xf>
    <xf numFmtId="0" fontId="8" fillId="30" borderId="28" xfId="59" applyFont="1" applyFill="1" applyBorder="1" applyAlignment="1">
      <alignment horizontal="left" vertical="top"/>
      <protection/>
    </xf>
    <xf numFmtId="0" fontId="8" fillId="30" borderId="29" xfId="59" applyFont="1" applyFill="1" applyBorder="1" applyAlignment="1">
      <alignment horizontal="left" vertical="top"/>
      <protection/>
    </xf>
    <xf numFmtId="0" fontId="5" fillId="30" borderId="24" xfId="59" applyFont="1" applyFill="1" applyBorder="1" applyAlignment="1">
      <alignment horizontal="center" vertical="center" wrapText="1"/>
      <protection/>
    </xf>
    <xf numFmtId="0" fontId="7" fillId="30" borderId="24" xfId="59" applyNumberFormat="1" applyFont="1" applyFill="1" applyBorder="1" applyAlignment="1" applyProtection="1">
      <alignment horizontal="center" vertical="center"/>
      <protection hidden="1" locked="0"/>
    </xf>
    <xf numFmtId="0" fontId="8" fillId="30" borderId="30" xfId="59" applyFont="1" applyFill="1" applyBorder="1" applyAlignment="1">
      <alignment horizontal="left" vertical="top" wrapText="1"/>
      <protection/>
    </xf>
    <xf numFmtId="0" fontId="8" fillId="30" borderId="31" xfId="59" applyFont="1" applyFill="1" applyBorder="1" applyAlignment="1">
      <alignment horizontal="left" vertical="top" wrapText="1"/>
      <protection/>
    </xf>
    <xf numFmtId="0" fontId="8" fillId="30" borderId="32" xfId="59" applyFont="1" applyFill="1" applyBorder="1" applyAlignment="1">
      <alignment horizontal="left" vertical="top" wrapText="1"/>
      <protection/>
    </xf>
    <xf numFmtId="0" fontId="8" fillId="30" borderId="13" xfId="59" applyFont="1" applyFill="1" applyBorder="1" applyAlignment="1">
      <alignment horizontal="left" vertical="top" wrapText="1"/>
      <protection/>
    </xf>
    <xf numFmtId="0" fontId="8" fillId="30" borderId="0" xfId="59" applyFont="1" applyFill="1" applyBorder="1" applyAlignment="1">
      <alignment horizontal="left" vertical="top" wrapText="1"/>
      <protection/>
    </xf>
    <xf numFmtId="0" fontId="8" fillId="30" borderId="16" xfId="59" applyFont="1" applyFill="1" applyBorder="1" applyAlignment="1">
      <alignment horizontal="left" vertical="top" wrapText="1"/>
      <protection/>
    </xf>
    <xf numFmtId="0" fontId="8" fillId="30" borderId="33" xfId="59" applyFont="1" applyFill="1" applyBorder="1" applyAlignment="1">
      <alignment horizontal="left" vertical="top" wrapText="1"/>
      <protection/>
    </xf>
    <xf numFmtId="0" fontId="8" fillId="30" borderId="28" xfId="59" applyFont="1" applyFill="1" applyBorder="1" applyAlignment="1">
      <alignment horizontal="left" vertical="top" wrapText="1"/>
      <protection/>
    </xf>
    <xf numFmtId="0" fontId="8" fillId="30" borderId="29" xfId="59" applyFont="1" applyFill="1" applyBorder="1" applyAlignment="1">
      <alignment horizontal="left" vertical="top" wrapText="1"/>
      <protection/>
    </xf>
    <xf numFmtId="0" fontId="62" fillId="36" borderId="34" xfId="59" applyFont="1" applyFill="1" applyBorder="1" applyAlignment="1">
      <alignment horizontal="center" vertical="center" textRotation="90"/>
      <protection/>
    </xf>
    <xf numFmtId="0" fontId="62" fillId="36" borderId="0" xfId="59" applyFont="1" applyFill="1" applyBorder="1" applyAlignment="1">
      <alignment horizontal="center" vertical="center" textRotation="90"/>
      <protection/>
    </xf>
    <xf numFmtId="0" fontId="62" fillId="36" borderId="26" xfId="59" applyFont="1" applyFill="1" applyBorder="1" applyAlignment="1">
      <alignment horizontal="center" vertical="center" textRotation="90" wrapText="1"/>
      <protection/>
    </xf>
    <xf numFmtId="0" fontId="62" fillId="36" borderId="13" xfId="59" applyFont="1" applyFill="1" applyBorder="1" applyAlignment="1">
      <alignment horizontal="center" vertical="center" textRotation="90" wrapText="1"/>
      <protection/>
    </xf>
    <xf numFmtId="0" fontId="68" fillId="35" borderId="23" xfId="59" applyFont="1" applyFill="1" applyBorder="1" applyAlignment="1">
      <alignment horizontal="center" vertical="center" wrapText="1"/>
      <protection/>
    </xf>
    <xf numFmtId="0" fontId="68" fillId="35" borderId="35" xfId="59" applyFont="1" applyFill="1" applyBorder="1" applyAlignment="1">
      <alignment horizontal="center" vertical="center" wrapText="1"/>
      <protection/>
    </xf>
    <xf numFmtId="0" fontId="68" fillId="35" borderId="36" xfId="59" applyFont="1" applyFill="1" applyBorder="1" applyAlignment="1">
      <alignment horizontal="center" vertical="center" wrapText="1"/>
      <protection/>
    </xf>
    <xf numFmtId="0" fontId="68" fillId="35" borderId="37" xfId="59" applyFont="1" applyFill="1" applyBorder="1" applyAlignment="1">
      <alignment horizontal="center" vertical="center" wrapText="1"/>
      <protection/>
    </xf>
    <xf numFmtId="0" fontId="68" fillId="35" borderId="38" xfId="59" applyFont="1" applyFill="1" applyBorder="1" applyAlignment="1">
      <alignment horizontal="center" vertical="center" wrapText="1"/>
      <protection/>
    </xf>
    <xf numFmtId="0" fontId="68" fillId="35" borderId="0" xfId="59" applyFont="1" applyFill="1" applyBorder="1" applyAlignment="1">
      <alignment horizontal="center" vertical="center" wrapText="1"/>
      <protection/>
    </xf>
    <xf numFmtId="0" fontId="68" fillId="35" borderId="39" xfId="59" applyFont="1" applyFill="1" applyBorder="1" applyAlignment="1">
      <alignment horizontal="center" vertical="center" wrapText="1"/>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2 2" xfId="51"/>
    <cellStyle name="Heading 3" xfId="52"/>
    <cellStyle name="Heading 3 2"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47">
    <dxf>
      <fill>
        <patternFill>
          <bgColor theme="0" tint="-0.149959996342659"/>
        </patternFill>
      </fill>
    </dxf>
    <dxf>
      <fill>
        <patternFill>
          <bgColor theme="0" tint="-0.149959996342659"/>
        </patternFill>
      </fill>
    </dxf>
    <dxf>
      <fill>
        <patternFill>
          <bgColor theme="0" tint="-0.149959996342659"/>
        </patternFill>
      </fill>
    </dxf>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patternFill>
      </fill>
    </dxf>
    <dxf>
      <fill>
        <patternFill>
          <bgColor theme="0" tint="-0.149959996342659"/>
        </patternFill>
      </fill>
    </dxf>
    <dxf>
      <fill>
        <patternFill>
          <bgColor theme="0" tint="-0.149959996342659"/>
        </patternFill>
      </fill>
    </dxf>
    <dxf>
      <fill>
        <patternFill>
          <bgColor theme="0" tint="-0.149959996342659"/>
        </patternFill>
      </fill>
    </dxf>
    <dxf/>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ont>
        <color rgb="FF9C0006"/>
      </font>
      <fill>
        <patternFill>
          <bgColor rgb="FFFFC7CE"/>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tint="-0.149959996342659"/>
        </patternFill>
      </fill>
    </dxf>
    <dxf>
      <fill>
        <patternFill>
          <bgColor theme="0"/>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5.emf" /><Relationship Id="rId3" Type="http://schemas.openxmlformats.org/officeDocument/2006/relationships/image" Target="../media/image2.emf" /><Relationship Id="rId4"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emf" /><Relationship Id="rId3" Type="http://schemas.openxmlformats.org/officeDocument/2006/relationships/image" Target="../media/image3.emf" /><Relationship Id="rId4"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781050</xdr:colOff>
      <xdr:row>0</xdr:row>
      <xdr:rowOff>171450</xdr:rowOff>
    </xdr:from>
    <xdr:to>
      <xdr:col>11</xdr:col>
      <xdr:colOff>47625</xdr:colOff>
      <xdr:row>0</xdr:row>
      <xdr:rowOff>561975</xdr:rowOff>
    </xdr:to>
    <xdr:pic>
      <xdr:nvPicPr>
        <xdr:cNvPr id="1" name="Picture 2"/>
        <xdr:cNvPicPr preferRelativeResize="1">
          <a:picLocks noChangeAspect="1"/>
        </xdr:cNvPicPr>
      </xdr:nvPicPr>
      <xdr:blipFill>
        <a:blip r:embed="rId1"/>
        <a:stretch>
          <a:fillRect/>
        </a:stretch>
      </xdr:blipFill>
      <xdr:spPr>
        <a:xfrm>
          <a:off x="14316075" y="171450"/>
          <a:ext cx="1885950" cy="390525"/>
        </a:xfrm>
        <a:prstGeom prst="rect">
          <a:avLst/>
        </a:prstGeom>
        <a:noFill/>
        <a:ln w="9525" cmpd="sng">
          <a:noFill/>
        </a:ln>
      </xdr:spPr>
    </xdr:pic>
    <xdr:clientData/>
  </xdr:twoCellAnchor>
  <xdr:twoCellAnchor editAs="oneCell">
    <xdr:from>
      <xdr:col>5</xdr:col>
      <xdr:colOff>0</xdr:colOff>
      <xdr:row>12</xdr:row>
      <xdr:rowOff>66675</xdr:rowOff>
    </xdr:from>
    <xdr:to>
      <xdr:col>5</xdr:col>
      <xdr:colOff>381000</xdr:colOff>
      <xdr:row>13</xdr:row>
      <xdr:rowOff>9525</xdr:rowOff>
    </xdr:to>
    <xdr:pic>
      <xdr:nvPicPr>
        <xdr:cNvPr id="2" name="CommandButton1" hidden="1"/>
        <xdr:cNvPicPr preferRelativeResize="1">
          <a:picLocks noChangeAspect="1"/>
        </xdr:cNvPicPr>
      </xdr:nvPicPr>
      <xdr:blipFill>
        <a:blip r:embed="rId2"/>
        <a:stretch>
          <a:fillRect/>
        </a:stretch>
      </xdr:blipFill>
      <xdr:spPr>
        <a:xfrm>
          <a:off x="7496175" y="4848225"/>
          <a:ext cx="381000" cy="323850"/>
        </a:xfrm>
        <a:prstGeom prst="rect">
          <a:avLst/>
        </a:prstGeom>
        <a:noFill/>
        <a:ln w="9525" cmpd="sng">
          <a:noFill/>
        </a:ln>
      </xdr:spPr>
    </xdr:pic>
    <xdr:clientData/>
  </xdr:twoCellAnchor>
  <xdr:twoCellAnchor editAs="oneCell">
    <xdr:from>
      <xdr:col>5</xdr:col>
      <xdr:colOff>1266825</xdr:colOff>
      <xdr:row>12</xdr:row>
      <xdr:rowOff>66675</xdr:rowOff>
    </xdr:from>
    <xdr:to>
      <xdr:col>5</xdr:col>
      <xdr:colOff>1619250</xdr:colOff>
      <xdr:row>13</xdr:row>
      <xdr:rowOff>28575</xdr:rowOff>
    </xdr:to>
    <xdr:pic>
      <xdr:nvPicPr>
        <xdr:cNvPr id="3" name="CommandButton2" hidden="1"/>
        <xdr:cNvPicPr preferRelativeResize="1">
          <a:picLocks noChangeAspect="1"/>
        </xdr:cNvPicPr>
      </xdr:nvPicPr>
      <xdr:blipFill>
        <a:blip r:embed="rId3"/>
        <a:stretch>
          <a:fillRect/>
        </a:stretch>
      </xdr:blipFill>
      <xdr:spPr>
        <a:xfrm>
          <a:off x="8763000" y="4848225"/>
          <a:ext cx="352425" cy="342900"/>
        </a:xfrm>
        <a:prstGeom prst="rect">
          <a:avLst/>
        </a:prstGeom>
        <a:noFill/>
        <a:ln w="9525" cmpd="sng">
          <a:noFill/>
        </a:ln>
      </xdr:spPr>
    </xdr:pic>
    <xdr:clientData/>
  </xdr:twoCellAnchor>
  <xdr:twoCellAnchor editAs="oneCell">
    <xdr:from>
      <xdr:col>11</xdr:col>
      <xdr:colOff>47625</xdr:colOff>
      <xdr:row>1</xdr:row>
      <xdr:rowOff>47625</xdr:rowOff>
    </xdr:from>
    <xdr:to>
      <xdr:col>11</xdr:col>
      <xdr:colOff>1114425</xdr:colOff>
      <xdr:row>1</xdr:row>
      <xdr:rowOff>419100</xdr:rowOff>
    </xdr:to>
    <xdr:pic>
      <xdr:nvPicPr>
        <xdr:cNvPr id="4" name="CommandButton3"/>
        <xdr:cNvPicPr preferRelativeResize="1">
          <a:picLocks noChangeAspect="1"/>
        </xdr:cNvPicPr>
      </xdr:nvPicPr>
      <xdr:blipFill>
        <a:blip r:embed="rId4"/>
        <a:stretch>
          <a:fillRect/>
        </a:stretch>
      </xdr:blipFill>
      <xdr:spPr>
        <a:xfrm>
          <a:off x="16202025" y="752475"/>
          <a:ext cx="106680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781050</xdr:colOff>
      <xdr:row>0</xdr:row>
      <xdr:rowOff>171450</xdr:rowOff>
    </xdr:from>
    <xdr:to>
      <xdr:col>11</xdr:col>
      <xdr:colOff>104775</xdr:colOff>
      <xdr:row>0</xdr:row>
      <xdr:rowOff>561975</xdr:rowOff>
    </xdr:to>
    <xdr:pic>
      <xdr:nvPicPr>
        <xdr:cNvPr id="1" name="Picture 2"/>
        <xdr:cNvPicPr preferRelativeResize="1">
          <a:picLocks noChangeAspect="1"/>
        </xdr:cNvPicPr>
      </xdr:nvPicPr>
      <xdr:blipFill>
        <a:blip r:embed="rId1"/>
        <a:stretch>
          <a:fillRect/>
        </a:stretch>
      </xdr:blipFill>
      <xdr:spPr>
        <a:xfrm>
          <a:off x="13535025" y="171450"/>
          <a:ext cx="1885950" cy="390525"/>
        </a:xfrm>
        <a:prstGeom prst="rect">
          <a:avLst/>
        </a:prstGeom>
        <a:noFill/>
        <a:ln w="9525" cmpd="sng">
          <a:noFill/>
        </a:ln>
      </xdr:spPr>
    </xdr:pic>
    <xdr:clientData/>
  </xdr:twoCellAnchor>
  <xdr:twoCellAnchor editAs="oneCell">
    <xdr:from>
      <xdr:col>5</xdr:col>
      <xdr:colOff>0</xdr:colOff>
      <xdr:row>12</xdr:row>
      <xdr:rowOff>66675</xdr:rowOff>
    </xdr:from>
    <xdr:to>
      <xdr:col>5</xdr:col>
      <xdr:colOff>381000</xdr:colOff>
      <xdr:row>13</xdr:row>
      <xdr:rowOff>9525</xdr:rowOff>
    </xdr:to>
    <xdr:pic>
      <xdr:nvPicPr>
        <xdr:cNvPr id="2" name="CommandButton1"/>
        <xdr:cNvPicPr preferRelativeResize="1">
          <a:picLocks noChangeAspect="1"/>
        </xdr:cNvPicPr>
      </xdr:nvPicPr>
      <xdr:blipFill>
        <a:blip r:embed="rId2"/>
        <a:stretch>
          <a:fillRect/>
        </a:stretch>
      </xdr:blipFill>
      <xdr:spPr>
        <a:xfrm>
          <a:off x="7496175" y="4848225"/>
          <a:ext cx="381000" cy="323850"/>
        </a:xfrm>
        <a:prstGeom prst="rect">
          <a:avLst/>
        </a:prstGeom>
        <a:noFill/>
        <a:ln w="9525" cmpd="sng">
          <a:noFill/>
        </a:ln>
      </xdr:spPr>
    </xdr:pic>
    <xdr:clientData/>
  </xdr:twoCellAnchor>
  <xdr:twoCellAnchor editAs="oneCell">
    <xdr:from>
      <xdr:col>5</xdr:col>
      <xdr:colOff>1266825</xdr:colOff>
      <xdr:row>12</xdr:row>
      <xdr:rowOff>66675</xdr:rowOff>
    </xdr:from>
    <xdr:to>
      <xdr:col>5</xdr:col>
      <xdr:colOff>1619250</xdr:colOff>
      <xdr:row>13</xdr:row>
      <xdr:rowOff>28575</xdr:rowOff>
    </xdr:to>
    <xdr:pic>
      <xdr:nvPicPr>
        <xdr:cNvPr id="3" name="CommandButton2"/>
        <xdr:cNvPicPr preferRelativeResize="1">
          <a:picLocks noChangeAspect="1"/>
        </xdr:cNvPicPr>
      </xdr:nvPicPr>
      <xdr:blipFill>
        <a:blip r:embed="rId3"/>
        <a:stretch>
          <a:fillRect/>
        </a:stretch>
      </xdr:blipFill>
      <xdr:spPr>
        <a:xfrm>
          <a:off x="8763000" y="4848225"/>
          <a:ext cx="352425" cy="342900"/>
        </a:xfrm>
        <a:prstGeom prst="rect">
          <a:avLst/>
        </a:prstGeom>
        <a:noFill/>
        <a:ln w="9525" cmpd="sng">
          <a:noFill/>
        </a:ln>
      </xdr:spPr>
    </xdr:pic>
    <xdr:clientData/>
  </xdr:twoCellAnchor>
  <xdr:twoCellAnchor editAs="oneCell">
    <xdr:from>
      <xdr:col>11</xdr:col>
      <xdr:colOff>47625</xdr:colOff>
      <xdr:row>1</xdr:row>
      <xdr:rowOff>47625</xdr:rowOff>
    </xdr:from>
    <xdr:to>
      <xdr:col>11</xdr:col>
      <xdr:colOff>1114425</xdr:colOff>
      <xdr:row>1</xdr:row>
      <xdr:rowOff>419100</xdr:rowOff>
    </xdr:to>
    <xdr:pic>
      <xdr:nvPicPr>
        <xdr:cNvPr id="4" name="CommandButton3"/>
        <xdr:cNvPicPr preferRelativeResize="1">
          <a:picLocks noChangeAspect="1"/>
        </xdr:cNvPicPr>
      </xdr:nvPicPr>
      <xdr:blipFill>
        <a:blip r:embed="rId4"/>
        <a:stretch>
          <a:fillRect/>
        </a:stretch>
      </xdr:blipFill>
      <xdr:spPr>
        <a:xfrm>
          <a:off x="15363825" y="752475"/>
          <a:ext cx="1066800" cy="371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3</xdr:row>
      <xdr:rowOff>85725</xdr:rowOff>
    </xdr:from>
    <xdr:to>
      <xdr:col>23</xdr:col>
      <xdr:colOff>1209675</xdr:colOff>
      <xdr:row>5</xdr:row>
      <xdr:rowOff>85725</xdr:rowOff>
    </xdr:to>
    <xdr:pic>
      <xdr:nvPicPr>
        <xdr:cNvPr id="1" name="CommandButton1"/>
        <xdr:cNvPicPr preferRelativeResize="1">
          <a:picLocks noChangeAspect="1"/>
        </xdr:cNvPicPr>
      </xdr:nvPicPr>
      <xdr:blipFill>
        <a:blip r:embed="rId1"/>
        <a:stretch>
          <a:fillRect/>
        </a:stretch>
      </xdr:blipFill>
      <xdr:spPr>
        <a:xfrm>
          <a:off x="27374850" y="657225"/>
          <a:ext cx="12096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0</xdr:colOff>
      <xdr:row>3</xdr:row>
      <xdr:rowOff>85725</xdr:rowOff>
    </xdr:from>
    <xdr:to>
      <xdr:col>23</xdr:col>
      <xdr:colOff>1209675</xdr:colOff>
      <xdr:row>5</xdr:row>
      <xdr:rowOff>85725</xdr:rowOff>
    </xdr:to>
    <xdr:pic>
      <xdr:nvPicPr>
        <xdr:cNvPr id="1" name="CommandButton1"/>
        <xdr:cNvPicPr preferRelativeResize="1">
          <a:picLocks noChangeAspect="1"/>
        </xdr:cNvPicPr>
      </xdr:nvPicPr>
      <xdr:blipFill>
        <a:blip r:embed="rId1"/>
        <a:stretch>
          <a:fillRect/>
        </a:stretch>
      </xdr:blipFill>
      <xdr:spPr>
        <a:xfrm>
          <a:off x="27984450" y="657225"/>
          <a:ext cx="12096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kuehnenagel-my.sharepoint.com/Users\giovanna.galan\AppData\Local\Microsoft\Windows\INetCache\Content.Outlook\0H3FY5OI\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ipments (2)"/>
      <sheetName val="Shipments"/>
    </sheetNames>
    <sheetDataSet>
      <sheetData sheetId="1">
        <row r="3">
          <cell r="E3">
            <v>41902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omawww.sat.gob.mx/tramitesyservicios/Paginas/complemento_carta_porte.htm?_sm_au_=i6H9nV5jq60LWLRrTL0LfK7R3vNBM" TargetMode="External" /><Relationship Id="rId2" Type="http://schemas.openxmlformats.org/officeDocument/2006/relationships/hyperlink" Target="http://omawww.sat.gob.mx/tramitesyservicios/Paginas/anexo_20_version3-3.htm"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4"/>
  </sheetPr>
  <dimension ref="A1:L31"/>
  <sheetViews>
    <sheetView showGridLines="0" tabSelected="1" zoomScale="55" zoomScaleNormal="55" zoomScalePageLayoutView="0" workbookViewId="0" topLeftCell="A1">
      <selection activeCell="B4" sqref="B4"/>
    </sheetView>
  </sheetViews>
  <sheetFormatPr defaultColWidth="9.140625" defaultRowHeight="29.25" customHeight="1"/>
  <cols>
    <col min="1" max="1" width="9.140625" style="4" customWidth="1"/>
    <col min="2" max="2" width="25.28125" style="21" bestFit="1" customWidth="1"/>
    <col min="3" max="3" width="28.28125" style="22" bestFit="1" customWidth="1"/>
    <col min="4" max="4" width="27.28125" style="23" bestFit="1" customWidth="1"/>
    <col min="5" max="5" width="22.421875" style="23" bestFit="1" customWidth="1"/>
    <col min="6" max="6" width="24.421875" style="21" customWidth="1"/>
    <col min="7" max="7" width="20.28125" style="4" bestFit="1" customWidth="1"/>
    <col min="8" max="8" width="21.421875" style="4" customWidth="1"/>
    <col min="9" max="9" width="24.421875" style="4" customWidth="1"/>
    <col min="10" max="10" width="18.57421875" style="4" customWidth="1"/>
    <col min="11" max="11" width="20.7109375" style="4" customWidth="1"/>
    <col min="12" max="12" width="18.140625" style="4" bestFit="1" customWidth="1"/>
    <col min="13" max="16384" width="9.140625" style="4" customWidth="1"/>
  </cols>
  <sheetData>
    <row r="1" spans="1:12" ht="55.5" customHeight="1">
      <c r="A1" s="1"/>
      <c r="B1" s="32"/>
      <c r="C1" s="75" t="s">
        <v>68</v>
      </c>
      <c r="D1" s="75"/>
      <c r="E1" s="75"/>
      <c r="F1" s="75"/>
      <c r="G1" s="75"/>
      <c r="H1" s="75"/>
      <c r="I1" s="75"/>
      <c r="J1" s="2"/>
      <c r="K1" s="2"/>
      <c r="L1" s="3"/>
    </row>
    <row r="2" spans="1:12" ht="36.75" customHeight="1">
      <c r="A2" s="5"/>
      <c r="B2" s="6">
        <f>IF(E5="01","Cliente",IF(E5="02","Cantidad
Contenedores",""))</f>
      </c>
      <c r="C2" s="7"/>
      <c r="D2" s="6" t="s">
        <v>63</v>
      </c>
      <c r="E2" s="7"/>
      <c r="F2" s="24" t="str">
        <f>IF($E$5&lt;&gt;"01","Fecha de Recolección/Entrega","Recolección")</f>
        <v>Fecha de Recolección/Entrega</v>
      </c>
      <c r="G2" s="8"/>
      <c r="H2" s="6">
        <f>IF(E5="02","Carrier
Booking/BL",IF(E5="01","Entrega",""))</f>
      </c>
      <c r="I2" s="8"/>
      <c r="J2" s="9"/>
      <c r="K2" s="9"/>
      <c r="L2" s="31" t="s">
        <v>31</v>
      </c>
    </row>
    <row r="3" spans="1:12" ht="18" customHeight="1">
      <c r="A3" s="11"/>
      <c r="B3" s="12"/>
      <c r="C3" s="13"/>
      <c r="D3" s="14"/>
      <c r="E3" s="14"/>
      <c r="F3" s="12"/>
      <c r="G3" s="9"/>
      <c r="H3" s="9"/>
      <c r="I3" s="9"/>
      <c r="J3" s="9"/>
      <c r="K3" s="9"/>
      <c r="L3" s="10"/>
    </row>
    <row r="4" spans="1:12" ht="38.25">
      <c r="A4" s="76" t="s">
        <v>116</v>
      </c>
      <c r="B4" s="49" t="s">
        <v>64</v>
      </c>
      <c r="C4" s="49" t="s">
        <v>65</v>
      </c>
      <c r="D4" s="49" t="s">
        <v>66</v>
      </c>
      <c r="E4" s="49" t="s">
        <v>67</v>
      </c>
      <c r="F4" s="49">
        <f>IF($B$5="Si","Régimen Aduanero (c_RegimenAduanero)","")</f>
      </c>
      <c r="G4" s="49" t="s">
        <v>115</v>
      </c>
      <c r="H4" s="49">
        <f>IF($G$5="Si","UbicacionPolos Salida/Entrada (c_RegistroISTMO)","")</f>
      </c>
      <c r="I4" s="9"/>
      <c r="J4" s="9"/>
      <c r="K4" s="9"/>
      <c r="L4" s="10"/>
    </row>
    <row r="5" spans="1:12" ht="29.25" customHeight="1">
      <c r="A5" s="77"/>
      <c r="B5" s="50"/>
      <c r="C5" s="50"/>
      <c r="D5" s="50"/>
      <c r="E5" s="51"/>
      <c r="F5" s="68"/>
      <c r="G5" s="50"/>
      <c r="H5" s="52"/>
      <c r="I5" s="9"/>
      <c r="J5" s="9"/>
      <c r="K5" s="9"/>
      <c r="L5" s="10"/>
    </row>
    <row r="6" spans="1:11" ht="34.5" customHeight="1">
      <c r="A6" s="98" t="s">
        <v>118</v>
      </c>
      <c r="B6" s="49">
        <f>IF($C$5="Salida","Tipo Documento (c_DocumentoAduanero)",IF($C$5="Entrada","Tipo Documento (c_DocumentoAduanero)",""))</f>
      </c>
      <c r="C6" s="49">
        <f>IF($C$5="Salida","IdentifDocAduanero","")</f>
      </c>
      <c r="D6" s="49">
        <f>IF($C$5="Entrada","NumPedimento","")</f>
      </c>
      <c r="E6" s="55">
        <f>IF($D$7&lt;&gt;"","RFC Importador","")</f>
      </c>
      <c r="I6" s="9"/>
      <c r="J6" s="9"/>
      <c r="K6" s="9"/>
    </row>
    <row r="7" spans="1:11" ht="29.25" customHeight="1">
      <c r="A7" s="99"/>
      <c r="B7" s="69"/>
      <c r="C7" s="53"/>
      <c r="D7" s="50"/>
      <c r="E7" s="52"/>
      <c r="I7" s="9"/>
      <c r="J7" s="9"/>
      <c r="K7" s="9"/>
    </row>
    <row r="8" spans="1:12" ht="18" customHeight="1">
      <c r="A8" s="11"/>
      <c r="B8" s="12"/>
      <c r="C8" s="13"/>
      <c r="D8" s="14"/>
      <c r="E8" s="14"/>
      <c r="F8" s="12"/>
      <c r="G8" s="9" t="s">
        <v>0</v>
      </c>
      <c r="H8" s="9"/>
      <c r="I8" s="9"/>
      <c r="J8" s="9"/>
      <c r="K8" s="9"/>
      <c r="L8" s="10"/>
    </row>
    <row r="9" spans="1:9" ht="29.25" customHeight="1">
      <c r="A9" s="76" t="s">
        <v>1</v>
      </c>
      <c r="B9" s="49" t="s">
        <v>2</v>
      </c>
      <c r="C9" s="54" t="s">
        <v>3</v>
      </c>
      <c r="D9" s="49" t="s">
        <v>4</v>
      </c>
      <c r="E9" s="67" t="str">
        <f>IF($E$5&lt;&gt;"01","Clave Estación
(c_Estaciones )","")</f>
        <v>Clave Estación
(c_Estaciones )</v>
      </c>
      <c r="F9" s="67" t="s">
        <v>5</v>
      </c>
      <c r="G9" s="55" t="s">
        <v>6</v>
      </c>
      <c r="H9" s="55" t="s">
        <v>7</v>
      </c>
      <c r="I9" s="55" t="s">
        <v>8</v>
      </c>
    </row>
    <row r="10" spans="1:9" ht="29.25" customHeight="1">
      <c r="A10" s="77"/>
      <c r="B10" s="50"/>
      <c r="C10" s="50"/>
      <c r="D10" s="50"/>
      <c r="E10" s="50"/>
      <c r="F10" s="50"/>
      <c r="G10" s="56"/>
      <c r="H10" s="56"/>
      <c r="I10" s="57"/>
    </row>
    <row r="11" spans="1:9" ht="29.25" customHeight="1">
      <c r="A11" s="77"/>
      <c r="B11" s="49" t="s">
        <v>9</v>
      </c>
      <c r="C11" s="54" t="s">
        <v>3</v>
      </c>
      <c r="D11" s="49" t="s">
        <v>4</v>
      </c>
      <c r="E11" s="67" t="str">
        <f>IF($E$5&lt;&gt;"01","Clave Estación
(c_Estaciones )","")</f>
        <v>Clave Estación
(c_Estaciones )</v>
      </c>
      <c r="F11" s="67" t="s">
        <v>5</v>
      </c>
      <c r="G11" s="55" t="s">
        <v>6</v>
      </c>
      <c r="H11" s="55" t="s">
        <v>7</v>
      </c>
      <c r="I11" s="55" t="s">
        <v>8</v>
      </c>
    </row>
    <row r="12" spans="1:9" ht="29.25" customHeight="1">
      <c r="A12" s="78"/>
      <c r="B12" s="50"/>
      <c r="C12" s="50"/>
      <c r="D12" s="50"/>
      <c r="E12" s="50"/>
      <c r="F12" s="50"/>
      <c r="G12" s="56"/>
      <c r="H12" s="56"/>
      <c r="I12" s="56"/>
    </row>
    <row r="13" spans="1:12" ht="30" customHeight="1">
      <c r="A13" s="15"/>
      <c r="B13" s="12"/>
      <c r="C13" s="16"/>
      <c r="D13" s="14"/>
      <c r="E13" s="14"/>
      <c r="F13" s="12"/>
      <c r="G13" s="9"/>
      <c r="H13" s="9"/>
      <c r="I13" s="9"/>
      <c r="J13" s="9"/>
      <c r="K13" s="9"/>
      <c r="L13" s="10"/>
    </row>
    <row r="14" spans="1:12" ht="51">
      <c r="A14" s="15"/>
      <c r="B14" s="49">
        <f>IF($E$5="01","Logística Inversa (recolección / devolución)","")</f>
      </c>
      <c r="C14" s="49" t="s">
        <v>10</v>
      </c>
      <c r="D14" s="49" t="s">
        <v>11</v>
      </c>
      <c r="E14" s="49" t="s">
        <v>12</v>
      </c>
      <c r="F14" s="55" t="s">
        <v>13</v>
      </c>
      <c r="G14" s="49">
        <f>IF($E$5="02","Contenedor","")</f>
      </c>
      <c r="H14"/>
      <c r="I14" s="17"/>
      <c r="J14" s="17"/>
      <c r="K14" s="18"/>
      <c r="L14" s="10"/>
    </row>
    <row r="15" spans="1:12" ht="29.25" customHeight="1">
      <c r="A15" s="15"/>
      <c r="B15" s="50"/>
      <c r="C15" s="58"/>
      <c r="D15" s="58"/>
      <c r="E15" s="58"/>
      <c r="F15" s="59"/>
      <c r="G15" s="58"/>
      <c r="H15"/>
      <c r="I15" s="17"/>
      <c r="J15" s="17"/>
      <c r="K15" s="18"/>
      <c r="L15" s="10"/>
    </row>
    <row r="16" spans="1:11" ht="36.75" customHeight="1">
      <c r="A16" s="96" t="s">
        <v>14</v>
      </c>
      <c r="B16" s="49" t="s">
        <v>15</v>
      </c>
      <c r="C16" s="85" t="s">
        <v>16</v>
      </c>
      <c r="D16" s="85"/>
      <c r="E16" s="49" t="s">
        <v>17</v>
      </c>
      <c r="F16" s="49" t="s">
        <v>18</v>
      </c>
      <c r="G16" s="49" t="s">
        <v>19</v>
      </c>
      <c r="H16" s="49" t="s">
        <v>20</v>
      </c>
      <c r="I16" s="49" t="s">
        <v>21</v>
      </c>
      <c r="J16" s="49" t="s">
        <v>22</v>
      </c>
      <c r="K16" s="49" t="s">
        <v>23</v>
      </c>
    </row>
    <row r="17" spans="1:11" ht="29.25" customHeight="1">
      <c r="A17" s="97"/>
      <c r="B17" s="61"/>
      <c r="C17" s="86"/>
      <c r="D17" s="86"/>
      <c r="E17" s="52"/>
      <c r="F17" s="52"/>
      <c r="G17" s="50"/>
      <c r="H17" s="50"/>
      <c r="I17" s="52"/>
      <c r="J17" s="52"/>
      <c r="K17" s="52"/>
    </row>
    <row r="18" spans="1:10" ht="24" customHeight="1">
      <c r="A18" s="97"/>
      <c r="B18" s="49" t="s">
        <v>24</v>
      </c>
      <c r="C18" s="49">
        <f>IF($B19="Si","Clave Material Peligroso
(c_MaterialPeligroso)","")</f>
      </c>
      <c r="D18" s="49">
        <f>IF($B19="Si","Clave Embalaje
(c_TipoEmbalaje)","")</f>
      </c>
      <c r="E18" s="49">
        <f>IF($E$5="03","Largo
(cms)","")</f>
      </c>
      <c r="F18" s="49">
        <f>IF($E$5="03","Ancho
(cms)","")</f>
      </c>
      <c r="G18" s="49">
        <f>IF($E$5="03","Alto
(cms)","")</f>
      </c>
      <c r="H18" s="49">
        <f>IF($E$5="03","Requiere Temperatura","")</f>
      </c>
      <c r="I18" s="49">
        <f>IF(OR(H19="Si",H19="Sí"),"Rango Temperatura","")</f>
      </c>
      <c r="J18" s="49">
        <f>IF($E$5="03","Estibable","")</f>
      </c>
    </row>
    <row r="19" spans="1:10" ht="29.25" customHeight="1">
      <c r="A19" s="97"/>
      <c r="B19" s="62"/>
      <c r="C19" s="62"/>
      <c r="D19" s="62"/>
      <c r="E19" s="50"/>
      <c r="F19" s="50"/>
      <c r="G19" s="50"/>
      <c r="H19" s="50"/>
      <c r="I19" s="50"/>
      <c r="J19" s="66"/>
    </row>
    <row r="20" spans="1:4" ht="29.25" customHeight="1">
      <c r="A20" s="97"/>
      <c r="B20" s="60" t="s">
        <v>117</v>
      </c>
      <c r="C20" s="49">
        <f>IF($B5="Si","Tipo Materia
(c_TipoMateria)","")</f>
      </c>
      <c r="D20" s="49">
        <f>IF($C21="05","Descripción Materia","")</f>
      </c>
    </row>
    <row r="21" spans="1:4" ht="29.25" customHeight="1">
      <c r="A21" s="97"/>
      <c r="B21" s="72"/>
      <c r="C21" s="63"/>
      <c r="D21" s="52"/>
    </row>
    <row r="22" spans="1:12" ht="25.5" customHeight="1">
      <c r="A22" s="97"/>
      <c r="B22" s="49">
        <f>IF($B21&lt;&gt;"","SectorCofepris (cSectorCOFEPRIS)","")</f>
      </c>
      <c r="C22" s="49">
        <f>IF($B21="No Aplica","",IF($B23="01","Denominación genérica del producto",IF($B23="03","Denominación genérica del producto",IF($B23="02","Nombre de ingrediente activo",IF($B23="04","Nombre químico",IF($B23="05","Nombre de ingrediente activo",""))))))</f>
      </c>
      <c r="D22" s="49">
        <f>IF($B21="No Aplica","",IF($B23="01","Denominación distintiva del producto",IF($B23="03","Denominación distintiva del producto",IF($B23="02","Nombre químico",IF($B23="04","Num CAS",IF($B23="05","Número registro sanitario plag COFEPRIS",""))))))</f>
      </c>
      <c r="E22" s="49">
        <f>IF($B21="No Aplica","",IF($B23="01","Fabricante",IF($B23="02","Fabricante",IF($B23="03","Fabricante",IF($B23="04","Razón social empresa importadora",IF($B23="05","Datos fabricante",""))))))</f>
      </c>
      <c r="F22" s="49">
        <f>IF($B21="No Aplica","",IF($B23="01","Fecha de caducidad",IF($B23="02","Fecha de caducidad",IF($B23="03","Fecha de caducidad",IF($B23="04","Folio impo VUCEM",IF($B23="05","Datos formulador",""))))))</f>
      </c>
      <c r="G22" s="49">
        <f>IF($B21="No Aplica","",IF($B23="01","Lote medicamento",IF($B23="02","Lote medicamento",IF($B23="03","Lote medicamento",IF($B23="05","Datos maquilador","")))))</f>
      </c>
      <c r="H22" s="49">
        <f>IF($B21="No Aplica","",IF($B23="01","Forma farmacéutica (c_FormaFarmaceutica)",IF($B23="02","Forma farmacéutica (c_FormaFarmaceutica)",IF($B23="03","Forma farmacéutica (c_FormaFarmaceutica)",IF($B23="05","Uso autorizado","")))))</f>
      </c>
      <c r="I22" s="49">
        <f>IF($B21="No Aplica","",IF($B23="01","Condiciones Esp.  Trans (c_CondicionesEspeciales)",IF($B23="02","Condiciones Esp.  Trans (c_CondicionesEspeciales)",IF($B23="03","Condiciones Esp.  Trans (c_CondicionesEspeciales)",IF($B23="05","Folio impo VUCEM","")))))</f>
      </c>
      <c r="J22" s="49">
        <f>IF($B21="No Aplica","",IF($B23="01","Registro sanitario folio autorización",IF($B23="03","Registro sanitario folio autorización",IF($B23="02","Permiso importación",""))))</f>
      </c>
      <c r="K22" s="49">
        <f>IF($B21="No Aplica","",IF($B23="01","Permiso importación",IF($B23="03","Permiso importación",IF($B23="02","Folio impo VUCEM",""))))</f>
      </c>
      <c r="L22" s="49">
        <f>IF($B21="No Aplica","",IF($B23="01","Folio impo VUCEM",""))</f>
      </c>
    </row>
    <row r="23" spans="1:12" ht="29.25" customHeight="1">
      <c r="A23" s="97"/>
      <c r="B23" s="63"/>
      <c r="C23" s="73"/>
      <c r="D23" s="74"/>
      <c r="E23" s="74"/>
      <c r="F23" s="74"/>
      <c r="G23" s="74"/>
      <c r="H23" s="74"/>
      <c r="I23" s="74"/>
      <c r="J23" s="74"/>
      <c r="K23" s="74"/>
      <c r="L23" s="74"/>
    </row>
    <row r="24" spans="1:12" ht="29.25" customHeight="1">
      <c r="A24" s="11"/>
      <c r="B24" s="12"/>
      <c r="C24" s="19"/>
      <c r="D24" s="14"/>
      <c r="E24" s="14"/>
      <c r="F24" s="12"/>
      <c r="G24" s="9"/>
      <c r="H24" s="9"/>
      <c r="I24" s="9"/>
      <c r="J24" s="9"/>
      <c r="K24" s="9"/>
      <c r="L24" s="10"/>
    </row>
    <row r="25" spans="1:12" ht="90.75" customHeight="1">
      <c r="A25" s="87" t="s">
        <v>25</v>
      </c>
      <c r="B25" s="88"/>
      <c r="C25" s="88"/>
      <c r="D25" s="88"/>
      <c r="E25" s="88"/>
      <c r="F25" s="88"/>
      <c r="G25" s="88"/>
      <c r="H25" s="88"/>
      <c r="I25" s="88"/>
      <c r="J25" s="88"/>
      <c r="K25" s="88"/>
      <c r="L25" s="89"/>
    </row>
    <row r="26" spans="1:12" ht="90.75" customHeight="1">
      <c r="A26" s="90"/>
      <c r="B26" s="91"/>
      <c r="C26" s="91"/>
      <c r="D26" s="91"/>
      <c r="E26" s="91"/>
      <c r="F26" s="91"/>
      <c r="G26" s="91"/>
      <c r="H26" s="91"/>
      <c r="I26" s="91"/>
      <c r="J26" s="91"/>
      <c r="K26" s="91"/>
      <c r="L26" s="92"/>
    </row>
    <row r="27" spans="1:12" s="20" customFormat="1" ht="90.75" customHeight="1">
      <c r="A27" s="90"/>
      <c r="B27" s="91"/>
      <c r="C27" s="91"/>
      <c r="D27" s="91"/>
      <c r="E27" s="91"/>
      <c r="F27" s="91"/>
      <c r="G27" s="91"/>
      <c r="H27" s="91"/>
      <c r="I27" s="91"/>
      <c r="J27" s="91"/>
      <c r="K27" s="91"/>
      <c r="L27" s="92"/>
    </row>
    <row r="28" spans="1:12" s="20" customFormat="1" ht="90.75" customHeight="1">
      <c r="A28" s="93"/>
      <c r="B28" s="94"/>
      <c r="C28" s="94"/>
      <c r="D28" s="94"/>
      <c r="E28" s="94"/>
      <c r="F28" s="94"/>
      <c r="G28" s="94"/>
      <c r="H28" s="94"/>
      <c r="I28" s="94"/>
      <c r="J28" s="94"/>
      <c r="K28" s="94"/>
      <c r="L28" s="95"/>
    </row>
    <row r="29" spans="1:12" s="20" customFormat="1" ht="14.25">
      <c r="A29" s="30" t="s">
        <v>26</v>
      </c>
      <c r="B29" s="25"/>
      <c r="C29" s="26"/>
      <c r="D29" s="26"/>
      <c r="E29" s="26"/>
      <c r="F29" s="26"/>
      <c r="G29" s="26"/>
      <c r="H29" s="26"/>
      <c r="I29" s="26"/>
      <c r="J29" s="26"/>
      <c r="K29" s="26"/>
      <c r="L29" s="27"/>
    </row>
    <row r="30" spans="1:12" s="20" customFormat="1" ht="14.25">
      <c r="A30" s="4" t="s">
        <v>27</v>
      </c>
      <c r="B30" s="28"/>
      <c r="C30" s="79" t="s">
        <v>29</v>
      </c>
      <c r="D30" s="80"/>
      <c r="E30" s="80"/>
      <c r="F30" s="80"/>
      <c r="G30" s="80"/>
      <c r="H30" s="80"/>
      <c r="I30" s="80"/>
      <c r="J30" s="80"/>
      <c r="K30" s="80"/>
      <c r="L30" s="81"/>
    </row>
    <row r="31" spans="1:12" s="20" customFormat="1" ht="14.25">
      <c r="A31" s="4" t="s">
        <v>28</v>
      </c>
      <c r="B31" s="29"/>
      <c r="C31" s="82" t="s">
        <v>30</v>
      </c>
      <c r="D31" s="83"/>
      <c r="E31" s="83"/>
      <c r="F31" s="83"/>
      <c r="G31" s="83"/>
      <c r="H31" s="83"/>
      <c r="I31" s="83"/>
      <c r="J31" s="83"/>
      <c r="K31" s="83"/>
      <c r="L31" s="84"/>
    </row>
  </sheetData>
  <sheetProtection password="B3A4" sheet="1"/>
  <mergeCells count="10">
    <mergeCell ref="C1:I1"/>
    <mergeCell ref="A9:A12"/>
    <mergeCell ref="C30:L30"/>
    <mergeCell ref="C31:L31"/>
    <mergeCell ref="C16:D16"/>
    <mergeCell ref="C17:D17"/>
    <mergeCell ref="A25:L28"/>
    <mergeCell ref="A16:A23"/>
    <mergeCell ref="A4:A5"/>
    <mergeCell ref="A6:A7"/>
  </mergeCells>
  <conditionalFormatting sqref="E13">
    <cfRule type="expression" priority="568" dxfId="22">
      <formula>$E13&lt;&gt;""</formula>
    </cfRule>
  </conditionalFormatting>
  <conditionalFormatting sqref="C5">
    <cfRule type="expression" priority="567" dxfId="0">
      <formula>$B$5="No"</formula>
    </cfRule>
  </conditionalFormatting>
  <conditionalFormatting sqref="D5">
    <cfRule type="expression" priority="566" dxfId="0">
      <formula>$B$5="No"</formula>
    </cfRule>
  </conditionalFormatting>
  <conditionalFormatting sqref="C10">
    <cfRule type="expression" priority="565" dxfId="0">
      <formula>$B$10&lt;&gt;"XEXX010101000"</formula>
    </cfRule>
  </conditionalFormatting>
  <conditionalFormatting sqref="C12">
    <cfRule type="expression" priority="564" dxfId="0">
      <formula>$B$12&lt;&gt;"XEXX010101000"</formula>
    </cfRule>
  </conditionalFormatting>
  <conditionalFormatting sqref="D10">
    <cfRule type="expression" priority="563" dxfId="0">
      <formula>$B$10&lt;&gt;"XEXX010101000"</formula>
    </cfRule>
  </conditionalFormatting>
  <conditionalFormatting sqref="D12">
    <cfRule type="expression" priority="562" dxfId="0">
      <formula>$B$12&lt;&gt;"XEXX010101000"</formula>
    </cfRule>
  </conditionalFormatting>
  <conditionalFormatting sqref="B17">
    <cfRule type="duplicateValues" priority="555" dxfId="46" stopIfTrue="1">
      <formula>AND(COUNTIF($B$17:$B$17,B17)&gt;1,NOT(ISBLANK(B17)))</formula>
    </cfRule>
  </conditionalFormatting>
  <conditionalFormatting sqref="B19:C19">
    <cfRule type="expression" priority="554" dxfId="0">
      <formula>$B$44="No"</formula>
    </cfRule>
  </conditionalFormatting>
  <conditionalFormatting sqref="D19">
    <cfRule type="expression" priority="553" dxfId="0">
      <formula>$B$44="No"</formula>
    </cfRule>
  </conditionalFormatting>
  <conditionalFormatting sqref="D7">
    <cfRule type="expression" priority="552" dxfId="0">
      <formula>$C$5&lt;&gt;"Entrada"</formula>
    </cfRule>
  </conditionalFormatting>
  <conditionalFormatting sqref="E19">
    <cfRule type="expression" priority="551" dxfId="0">
      <formula>$B$44="No"</formula>
    </cfRule>
  </conditionalFormatting>
  <conditionalFormatting sqref="F19">
    <cfRule type="expression" priority="550" dxfId="0">
      <formula>$B$44="No"</formula>
    </cfRule>
  </conditionalFormatting>
  <conditionalFormatting sqref="G19">
    <cfRule type="expression" priority="549" dxfId="0">
      <formula>$B$44="No"</formula>
    </cfRule>
  </conditionalFormatting>
  <conditionalFormatting sqref="F5">
    <cfRule type="expression" priority="548" dxfId="0">
      <formula>$B$44="No"</formula>
    </cfRule>
  </conditionalFormatting>
  <conditionalFormatting sqref="H19">
    <cfRule type="expression" priority="378" dxfId="0">
      <formula>$B$44="No"</formula>
    </cfRule>
  </conditionalFormatting>
  <conditionalFormatting sqref="I19">
    <cfRule type="expression" priority="377" dxfId="0">
      <formula>$B$44="No"</formula>
    </cfRule>
  </conditionalFormatting>
  <conditionalFormatting sqref="B23">
    <cfRule type="expression" priority="375" dxfId="0">
      <formula>$B$44="No"</formula>
    </cfRule>
  </conditionalFormatting>
  <conditionalFormatting sqref="I2">
    <cfRule type="expression" priority="373" dxfId="3" stopIfTrue="1">
      <formula>$E$5&lt;&gt;"01"</formula>
    </cfRule>
    <cfRule type="expression" priority="374" dxfId="3" stopIfTrue="1">
      <formula>$E$5="01"</formula>
    </cfRule>
  </conditionalFormatting>
  <conditionalFormatting sqref="E10">
    <cfRule type="expression" priority="372" dxfId="0" stopIfTrue="1">
      <formula>$E$5="01"</formula>
    </cfRule>
  </conditionalFormatting>
  <conditionalFormatting sqref="E12">
    <cfRule type="expression" priority="371" dxfId="0" stopIfTrue="1">
      <formula>$E$5="01"</formula>
    </cfRule>
  </conditionalFormatting>
  <conditionalFormatting sqref="C21">
    <cfRule type="expression" priority="250" dxfId="0">
      <formula>$B$44="No"</formula>
    </cfRule>
  </conditionalFormatting>
  <dataValidations count="6">
    <dataValidation type="list" allowBlank="1" showInputMessage="1" showErrorMessage="1" sqref="E5">
      <formula1>"01,02,03,04"</formula1>
    </dataValidation>
    <dataValidation type="list" allowBlank="1" showInputMessage="1" showErrorMessage="1" sqref="B5 G5 B15 B19">
      <formula1>"Si,No"</formula1>
    </dataValidation>
    <dataValidation type="list" allowBlank="1" showInputMessage="1" showErrorMessage="1" sqref="C5">
      <formula1>"Entrada,Salida"</formula1>
    </dataValidation>
    <dataValidation type="list" allowBlank="1" showInputMessage="1" showErrorMessage="1" sqref="C21 B23">
      <formula1>"01,02,03,04,05"</formula1>
    </dataValidation>
    <dataValidation type="list" allowBlank="1" showInputMessage="1" showErrorMessage="1" sqref="B21">
      <formula1>"Medicamento,Precursores y químicos de uso dual,Psicotrópicos y estupefacientes,Sustancias Tóxicas,Plaguicidas y fertilizantes"</formula1>
    </dataValidation>
    <dataValidation type="list" allowBlank="1" showInputMessage="1" showErrorMessage="1" sqref="J19 H19">
      <formula1>"Sí,No"</formula1>
    </dataValidation>
  </dataValidations>
  <hyperlinks>
    <hyperlink ref="C30" r:id="rId1" display="http://omawww.sat.gob.mx/tramitesyservicios/Paginas/complemento_carta_porte.htm?_sm_au_=i6H9nV5jq60LWLRrTL0LfK7R3vNBM"/>
    <hyperlink ref="C31" r:id="rId2" display="http://omawww.sat.gob.mx/tramitesyservicios/Paginas/anexo_20_version3-3.htm"/>
  </hyperlinks>
  <printOptions horizontalCentered="1"/>
  <pageMargins left="0.2362204724409449" right="0.2362204724409449" top="0.7480314960629921" bottom="0.7480314960629921" header="0.31496062992125984" footer="0.31496062992125984"/>
  <pageSetup fitToHeight="2" horizontalDpi="600" verticalDpi="600" orientation="landscape" scale="59" r:id="rId6"/>
  <drawing r:id="rId5"/>
  <legacyDrawing r:id="rId4"/>
</worksheet>
</file>

<file path=xl/worksheets/sheet2.xml><?xml version="1.0" encoding="utf-8"?>
<worksheet xmlns="http://schemas.openxmlformats.org/spreadsheetml/2006/main" xmlns:r="http://schemas.openxmlformats.org/officeDocument/2006/relationships">
  <sheetPr codeName="Sheet5">
    <tabColor theme="4"/>
  </sheetPr>
  <dimension ref="A1:L31"/>
  <sheetViews>
    <sheetView showGridLines="0" zoomScale="55" zoomScaleNormal="55" zoomScalePageLayoutView="0" workbookViewId="0" topLeftCell="A1">
      <selection activeCell="E8" sqref="E8"/>
    </sheetView>
  </sheetViews>
  <sheetFormatPr defaultColWidth="9.140625" defaultRowHeight="29.25" customHeight="1"/>
  <cols>
    <col min="1" max="1" width="9.140625" style="4" customWidth="1"/>
    <col min="2" max="2" width="25.28125" style="21" bestFit="1" customWidth="1"/>
    <col min="3" max="3" width="28.28125" style="22" bestFit="1" customWidth="1"/>
    <col min="4" max="4" width="27.28125" style="23" bestFit="1" customWidth="1"/>
    <col min="5" max="5" width="22.421875" style="23" bestFit="1" customWidth="1"/>
    <col min="6" max="6" width="24.421875" style="21" customWidth="1"/>
    <col min="7" max="7" width="20.28125" style="4" bestFit="1" customWidth="1"/>
    <col min="8" max="8" width="18.421875" style="4" customWidth="1"/>
    <col min="9" max="9" width="15.7109375" style="4" customWidth="1"/>
    <col min="10" max="10" width="17.7109375" style="4" customWidth="1"/>
    <col min="11" max="11" width="20.7109375" style="4" customWidth="1"/>
    <col min="12" max="12" width="18.140625" style="4" bestFit="1" customWidth="1"/>
    <col min="13" max="16384" width="9.140625" style="4" customWidth="1"/>
  </cols>
  <sheetData>
    <row r="1" spans="1:12" ht="55.5" customHeight="1">
      <c r="A1" s="1"/>
      <c r="B1" s="32"/>
      <c r="C1" s="75" t="s">
        <v>32</v>
      </c>
      <c r="D1" s="75"/>
      <c r="E1" s="75"/>
      <c r="F1" s="75"/>
      <c r="G1" s="75"/>
      <c r="H1" s="75"/>
      <c r="I1" s="75"/>
      <c r="J1" s="2"/>
      <c r="K1" s="2"/>
      <c r="L1" s="3"/>
    </row>
    <row r="2" spans="1:12" ht="36.75" customHeight="1">
      <c r="A2" s="5"/>
      <c r="B2" s="6">
        <f>IF(E5="01","Customer",IF(E5="02","Number
of Containers",""))</f>
      </c>
      <c r="C2" s="7"/>
      <c r="D2" s="6" t="s">
        <v>37</v>
      </c>
      <c r="E2" s="7"/>
      <c r="F2" s="24" t="str">
        <f>IF($E$5&lt;&gt;"01","Pick up/Delivery 
 Date","Pick up")</f>
        <v>Pick up/Delivery 
 Date</v>
      </c>
      <c r="G2" s="8"/>
      <c r="H2" s="6">
        <f>IF(E5="02","Carrier
Booking/BL",IF(E5="01","Delivery",""))</f>
      </c>
      <c r="I2" s="8"/>
      <c r="J2" s="9"/>
      <c r="K2" s="9"/>
      <c r="L2" s="31" t="s">
        <v>31</v>
      </c>
    </row>
    <row r="3" spans="1:12" ht="18" customHeight="1">
      <c r="A3" s="11"/>
      <c r="B3" s="12"/>
      <c r="C3" s="13"/>
      <c r="D3" s="14"/>
      <c r="E3" s="14"/>
      <c r="F3" s="12"/>
      <c r="G3" s="9"/>
      <c r="H3" s="9"/>
      <c r="I3" s="9"/>
      <c r="J3" s="9"/>
      <c r="K3" s="9"/>
      <c r="L3" s="10"/>
    </row>
    <row r="4" spans="1:12" ht="38.25">
      <c r="A4" s="76" t="s">
        <v>116</v>
      </c>
      <c r="B4" s="70" t="s">
        <v>33</v>
      </c>
      <c r="C4" s="70" t="s">
        <v>34</v>
      </c>
      <c r="D4" s="70" t="s">
        <v>35</v>
      </c>
      <c r="E4" s="70" t="s">
        <v>36</v>
      </c>
      <c r="F4" s="70">
        <f>IF($B$5="Yes","Customs Regime (c_RegimenAduanero)","")</f>
      </c>
      <c r="G4" s="70" t="s">
        <v>119</v>
      </c>
      <c r="H4" s="70">
        <f>IF($G$5="Yes","LocationPole Input/Output (c_RegistroISTMO)","")</f>
      </c>
      <c r="I4" s="9"/>
      <c r="J4" s="9"/>
      <c r="K4" s="9"/>
      <c r="L4" s="10"/>
    </row>
    <row r="5" spans="1:12" ht="29.25" customHeight="1">
      <c r="A5" s="77"/>
      <c r="B5" s="50"/>
      <c r="C5" s="50"/>
      <c r="D5" s="50"/>
      <c r="E5" s="51"/>
      <c r="F5" s="68"/>
      <c r="G5" s="50"/>
      <c r="H5" s="71"/>
      <c r="I5" s="9"/>
      <c r="J5" s="9"/>
      <c r="K5" s="9"/>
      <c r="L5" s="10"/>
    </row>
    <row r="6" spans="1:11" ht="34.5" customHeight="1">
      <c r="A6" s="98" t="s">
        <v>120</v>
      </c>
      <c r="B6" s="70">
        <f>IF($C$5="Outbound","Document Type (c_DocumentoAduanero)",IF($C$5="Inbound","Document Type (c_DocumentoAduanero)",""))</f>
      </c>
      <c r="C6" s="70">
        <f>IF($C$5="Outbound","CustomsDocIdentifier","")</f>
      </c>
      <c r="D6" s="70">
        <f>IF($C$5="Inbound","EntryNum","")</f>
      </c>
      <c r="E6" s="55">
        <f>IF($D$7&lt;&gt;"","Import VAT Registration","")</f>
      </c>
      <c r="I6" s="9"/>
      <c r="J6" s="9"/>
      <c r="K6" s="9"/>
    </row>
    <row r="7" spans="1:11" ht="29.25" customHeight="1">
      <c r="A7" s="99"/>
      <c r="B7" s="69"/>
      <c r="C7" s="53"/>
      <c r="D7" s="50"/>
      <c r="E7" s="71"/>
      <c r="I7" s="9"/>
      <c r="J7" s="9"/>
      <c r="K7" s="9"/>
    </row>
    <row r="8" spans="1:12" ht="18" customHeight="1">
      <c r="A8" s="11"/>
      <c r="B8" s="12"/>
      <c r="C8" s="13"/>
      <c r="D8" s="14"/>
      <c r="E8" s="14"/>
      <c r="F8" s="12"/>
      <c r="G8" s="9" t="s">
        <v>0</v>
      </c>
      <c r="H8" s="9"/>
      <c r="I8" s="9"/>
      <c r="J8" s="9"/>
      <c r="K8" s="9"/>
      <c r="L8" s="10"/>
    </row>
    <row r="9" spans="1:9" ht="29.25" customHeight="1">
      <c r="A9" s="76" t="s">
        <v>87</v>
      </c>
      <c r="B9" s="70" t="s">
        <v>38</v>
      </c>
      <c r="C9" s="54" t="s">
        <v>3</v>
      </c>
      <c r="D9" s="70" t="s">
        <v>39</v>
      </c>
      <c r="E9" s="70" t="str">
        <f>IF($E$5&lt;&gt;"01","Station Code
(c_Estaciones )","")</f>
        <v>Station Code
(c_Estaciones )</v>
      </c>
      <c r="F9" s="70" t="s">
        <v>40</v>
      </c>
      <c r="G9" s="55" t="s">
        <v>121</v>
      </c>
      <c r="H9" s="55" t="s">
        <v>122</v>
      </c>
      <c r="I9" s="55" t="s">
        <v>123</v>
      </c>
    </row>
    <row r="10" spans="1:9" ht="29.25" customHeight="1">
      <c r="A10" s="77"/>
      <c r="B10" s="50"/>
      <c r="C10" s="50"/>
      <c r="D10" s="50"/>
      <c r="E10" s="50"/>
      <c r="F10" s="50"/>
      <c r="G10" s="56"/>
      <c r="H10" s="56"/>
      <c r="I10" s="57"/>
    </row>
    <row r="11" spans="1:9" ht="29.25" customHeight="1">
      <c r="A11" s="77"/>
      <c r="B11" s="70" t="s">
        <v>43</v>
      </c>
      <c r="C11" s="54" t="s">
        <v>3</v>
      </c>
      <c r="D11" s="70" t="s">
        <v>39</v>
      </c>
      <c r="E11" s="70" t="str">
        <f>IF($E$5&lt;&gt;"01","Station Code
(c_Estaciones )","")</f>
        <v>Station Code
(c_Estaciones )</v>
      </c>
      <c r="F11" s="70" t="s">
        <v>40</v>
      </c>
      <c r="G11" s="55" t="s">
        <v>121</v>
      </c>
      <c r="H11" s="55" t="s">
        <v>122</v>
      </c>
      <c r="I11" s="55" t="s">
        <v>123</v>
      </c>
    </row>
    <row r="12" spans="1:9" ht="29.25" customHeight="1">
      <c r="A12" s="78"/>
      <c r="B12" s="50"/>
      <c r="C12" s="50"/>
      <c r="D12" s="50"/>
      <c r="E12" s="50"/>
      <c r="F12" s="50"/>
      <c r="G12" s="56"/>
      <c r="H12" s="56"/>
      <c r="I12" s="56"/>
    </row>
    <row r="13" spans="1:12" ht="30" customHeight="1">
      <c r="A13" s="15"/>
      <c r="B13" s="12"/>
      <c r="C13" s="16"/>
      <c r="D13" s="14"/>
      <c r="E13" s="14"/>
      <c r="F13" s="12"/>
      <c r="G13" s="9"/>
      <c r="H13" s="9"/>
      <c r="I13" s="9"/>
      <c r="J13" s="9"/>
      <c r="K13" s="9"/>
      <c r="L13" s="10"/>
    </row>
    <row r="14" spans="1:12" ht="51">
      <c r="A14" s="15"/>
      <c r="B14" s="70">
        <f>IF($E$5="01","Reverse Logistics (pick up/return)","")</f>
      </c>
      <c r="C14" s="70" t="s">
        <v>59</v>
      </c>
      <c r="D14" s="70" t="s">
        <v>60</v>
      </c>
      <c r="E14" s="70" t="s">
        <v>124</v>
      </c>
      <c r="F14" s="55" t="s">
        <v>62</v>
      </c>
      <c r="G14" s="70">
        <f>IF($E$5="02","Container","")</f>
      </c>
      <c r="H14"/>
      <c r="I14" s="17"/>
      <c r="J14" s="17"/>
      <c r="K14" s="18"/>
      <c r="L14" s="10"/>
    </row>
    <row r="15" spans="1:12" ht="29.25" customHeight="1">
      <c r="A15" s="15"/>
      <c r="B15" s="50"/>
      <c r="C15" s="58"/>
      <c r="D15" s="58"/>
      <c r="E15" s="58"/>
      <c r="F15" s="59"/>
      <c r="G15" s="58"/>
      <c r="H15"/>
      <c r="I15" s="17"/>
      <c r="J15" s="17"/>
      <c r="K15" s="18"/>
      <c r="L15" s="10"/>
    </row>
    <row r="16" spans="1:11" ht="36.75" customHeight="1">
      <c r="A16" s="96" t="s">
        <v>188</v>
      </c>
      <c r="B16" s="70" t="s">
        <v>125</v>
      </c>
      <c r="C16" s="85" t="s">
        <v>45</v>
      </c>
      <c r="D16" s="85"/>
      <c r="E16" s="70" t="s">
        <v>46</v>
      </c>
      <c r="F16" s="70" t="s">
        <v>94</v>
      </c>
      <c r="G16" s="70" t="s">
        <v>47</v>
      </c>
      <c r="H16" s="70" t="s">
        <v>48</v>
      </c>
      <c r="I16" s="70" t="s">
        <v>49</v>
      </c>
      <c r="J16" s="70" t="s">
        <v>50</v>
      </c>
      <c r="K16" s="70" t="s">
        <v>51</v>
      </c>
    </row>
    <row r="17" spans="1:11" ht="29.25" customHeight="1">
      <c r="A17" s="97"/>
      <c r="B17" s="61"/>
      <c r="C17" s="86"/>
      <c r="D17" s="86"/>
      <c r="E17" s="71"/>
      <c r="F17" s="71"/>
      <c r="G17" s="50"/>
      <c r="H17" s="50"/>
      <c r="I17" s="71"/>
      <c r="J17" s="71"/>
      <c r="K17" s="71"/>
    </row>
    <row r="18" spans="1:10" ht="24" customHeight="1">
      <c r="A18" s="97"/>
      <c r="B18" s="70" t="s">
        <v>52</v>
      </c>
      <c r="C18" s="70">
        <f>IF($B$19="Yes","Dangerous Goods Code
(c_MaterialPeligroso)","")</f>
      </c>
      <c r="D18" s="70">
        <f>IF($B$19="Yes","Packing Code
(c_TipoEmbalaje)","")</f>
      </c>
      <c r="E18" s="70">
        <f>IF($E$5="03","Length
(cms)","")</f>
      </c>
      <c r="F18" s="70">
        <f>IF($E$5="03","Width
(cms)","")</f>
      </c>
      <c r="G18" s="70">
        <f>IF($E$5="03","Height
(cms)","")</f>
      </c>
      <c r="H18" s="70">
        <f>IF($E$5="03","Requires Temperature","")</f>
      </c>
      <c r="I18" s="70">
        <f>IF(OR(H19="Yes",H19="Yes"),"Temperature Range","")</f>
      </c>
      <c r="J18" s="70">
        <f>IF($E$5="03","Stackable","")</f>
      </c>
    </row>
    <row r="19" spans="1:10" ht="29.25" customHeight="1">
      <c r="A19" s="97"/>
      <c r="B19" s="62"/>
      <c r="C19" s="62"/>
      <c r="D19" s="62"/>
      <c r="E19" s="50"/>
      <c r="F19" s="50"/>
      <c r="G19" s="50"/>
      <c r="H19" s="50"/>
      <c r="I19" s="50"/>
      <c r="J19" s="71"/>
    </row>
    <row r="20" spans="1:4" ht="29.25" customHeight="1">
      <c r="A20" s="97"/>
      <c r="B20" s="70" t="s">
        <v>168</v>
      </c>
      <c r="C20" s="70">
        <f>IF($B$5="Yes","Material Type
(c_TipoMateria)","")</f>
      </c>
      <c r="D20" s="70">
        <f>IF($C$21="05","Material Description","")</f>
      </c>
    </row>
    <row r="21" spans="1:4" ht="29.25" customHeight="1">
      <c r="A21" s="97"/>
      <c r="B21" s="65"/>
      <c r="C21" s="63"/>
      <c r="D21" s="71"/>
    </row>
    <row r="22" spans="1:12" ht="52.5" customHeight="1">
      <c r="A22" s="97"/>
      <c r="B22" s="70">
        <f>IF($B$21&lt;&gt;"","Cofepris Sector (cSectorCOFEPRIS)","")</f>
      </c>
      <c r="C22" s="70">
        <f>IF($B$21="No Aplica","",IF($B$23="01","Generic name of the product",IF($B$23="03","Generic name of the product",IF($B$23="02","Active ingredient name",IF($B$23="04","Chemical Name",IF($B$23="05","Active ingredient name",""))))))</f>
      </c>
      <c r="D22" s="70">
        <f>IF($B$21="No Aplica","",IF($B$23="01","Distinctive name of the product",IF($B$23="03","Distinctive name of the product",IF($B$23="02","Chemical Name",IF($B$23="04","Num CAS",IF($B$23="05","COFEPRIS Health registration number",""))))))</f>
      </c>
      <c r="E22" s="70">
        <f>IF($B$21="No Aplica","",IF($B$23="01","Manufacturer",IF($B$23="02","Manufacturer",IF($B$23="03","Manufacturer",IF($B$23="04"," Importing company name",IF($B$23="05","Manufacturer Data",""))))))</f>
      </c>
      <c r="F22" s="70">
        <f>IF($B$21="No Aplica","",IF($B$23="01","Expiry Date",IF($B$23="02","Expiry Date",IF($B$23="03","Expiry Date",IF($B$23="04","Folio impo VUCEM",IF($B$23="05","Formulador Data",""))))))</f>
      </c>
      <c r="G22" s="70">
        <f>IF($B$21="No Aplica","",IF($B$23="01","Medication batch",IF($B$23="02","Medication batch",IF($B$23="03","Medication batch",IF($B$23="05","Maquilador Data","")))))</f>
      </c>
      <c r="H22" s="70">
        <f>IF($B$21="No Aplica","",IF($B$23="01","Pharmaceutical form (c_FormaFarmaceutica)",IF($B$23="02","Pharmaceutical form (c_FormaFarmaceutica)",IF($B$23="03","Pharmaceutical form (c_FormaFarmaceutica)",IF($B$23="05","Authorized Use","")))))</f>
      </c>
      <c r="I22" s="70">
        <f>IF($B$21="No Aplica","",IF($B$23="01","Special transport conditions (c_CondicionesEspeciales)",IF($B$23="02","Special transport conditions (c_CondicionesEspeciales)",IF($B$23="03","Special transport conditions (c_CondicionesEspeciales)",IF($B$23="05","Folio impo VUCEM","")))))</f>
      </c>
      <c r="J22" s="70">
        <f>IF($B$21="No Aplica","",IF($B$23="01","Sanitary record authorization folio",IF($B$23="03","Sanitary record authorization folio",IF($B$23="02","Import Permit",""))))</f>
      </c>
      <c r="K22" s="70">
        <f>IF($B$21="No Aplica","",IF($B$23="01","Import Permit",IF($B$23="03","Import Permit",IF($B$23="02","Folio impo VUCEM",""))))</f>
      </c>
      <c r="L22" s="70">
        <f>IF($B$21="No Aplica","",IF($B$23="01","Folio impo VUCEM",""))</f>
      </c>
    </row>
    <row r="23" spans="1:12" ht="29.25" customHeight="1">
      <c r="A23" s="97"/>
      <c r="B23" s="63"/>
      <c r="C23" s="71"/>
      <c r="D23" s="64"/>
      <c r="E23" s="64"/>
      <c r="F23" s="64"/>
      <c r="G23" s="64"/>
      <c r="H23" s="64"/>
      <c r="I23" s="64"/>
      <c r="J23" s="64"/>
      <c r="K23" s="64"/>
      <c r="L23" s="64"/>
    </row>
    <row r="24" spans="1:12" ht="29.25" customHeight="1">
      <c r="A24" s="11"/>
      <c r="B24" s="12"/>
      <c r="C24" s="19"/>
      <c r="D24" s="14"/>
      <c r="E24" s="14"/>
      <c r="F24" s="12"/>
      <c r="G24" s="9"/>
      <c r="H24" s="9"/>
      <c r="I24" s="9"/>
      <c r="J24" s="9"/>
      <c r="K24" s="9"/>
      <c r="L24" s="10"/>
    </row>
    <row r="25" spans="1:12" ht="90.75" customHeight="1">
      <c r="A25" s="87" t="s">
        <v>55</v>
      </c>
      <c r="B25" s="88"/>
      <c r="C25" s="88"/>
      <c r="D25" s="88"/>
      <c r="E25" s="88"/>
      <c r="F25" s="88"/>
      <c r="G25" s="88"/>
      <c r="H25" s="88"/>
      <c r="I25" s="88"/>
      <c r="J25" s="88"/>
      <c r="K25" s="88"/>
      <c r="L25" s="89"/>
    </row>
    <row r="26" spans="1:12" ht="90.75" customHeight="1">
      <c r="A26" s="90"/>
      <c r="B26" s="91"/>
      <c r="C26" s="91"/>
      <c r="D26" s="91"/>
      <c r="E26" s="91"/>
      <c r="F26" s="91"/>
      <c r="G26" s="91"/>
      <c r="H26" s="91"/>
      <c r="I26" s="91"/>
      <c r="J26" s="91"/>
      <c r="K26" s="91"/>
      <c r="L26" s="92"/>
    </row>
    <row r="27" spans="1:12" s="20" customFormat="1" ht="90.75" customHeight="1">
      <c r="A27" s="90"/>
      <c r="B27" s="91"/>
      <c r="C27" s="91"/>
      <c r="D27" s="91"/>
      <c r="E27" s="91"/>
      <c r="F27" s="91"/>
      <c r="G27" s="91"/>
      <c r="H27" s="91"/>
      <c r="I27" s="91"/>
      <c r="J27" s="91"/>
      <c r="K27" s="91"/>
      <c r="L27" s="92"/>
    </row>
    <row r="28" spans="1:12" s="20" customFormat="1" ht="90.75" customHeight="1">
      <c r="A28" s="93"/>
      <c r="B28" s="94"/>
      <c r="C28" s="94"/>
      <c r="D28" s="94"/>
      <c r="E28" s="94"/>
      <c r="F28" s="94"/>
      <c r="G28" s="94"/>
      <c r="H28" s="94"/>
      <c r="I28" s="94"/>
      <c r="J28" s="94"/>
      <c r="K28" s="94"/>
      <c r="L28" s="95"/>
    </row>
    <row r="29" spans="1:12" s="20" customFormat="1" ht="14.25">
      <c r="A29" s="30" t="s">
        <v>56</v>
      </c>
      <c r="B29" s="25"/>
      <c r="C29" s="26"/>
      <c r="D29" s="26"/>
      <c r="E29" s="26"/>
      <c r="F29" s="26"/>
      <c r="G29" s="26"/>
      <c r="H29" s="26"/>
      <c r="I29" s="26"/>
      <c r="J29" s="26"/>
      <c r="K29" s="26"/>
      <c r="L29" s="27"/>
    </row>
    <row r="30" spans="1:12" s="20" customFormat="1" ht="14.25">
      <c r="A30" s="4" t="s">
        <v>57</v>
      </c>
      <c r="B30" s="28"/>
      <c r="C30" s="79" t="s">
        <v>29</v>
      </c>
      <c r="D30" s="80"/>
      <c r="E30" s="80"/>
      <c r="F30" s="80"/>
      <c r="G30" s="80"/>
      <c r="H30" s="80"/>
      <c r="I30" s="80"/>
      <c r="J30" s="80"/>
      <c r="K30" s="80"/>
      <c r="L30" s="81"/>
    </row>
    <row r="31" spans="1:12" s="20" customFormat="1" ht="14.25">
      <c r="A31" s="4" t="s">
        <v>58</v>
      </c>
      <c r="B31" s="29"/>
      <c r="C31" s="82" t="s">
        <v>30</v>
      </c>
      <c r="D31" s="83"/>
      <c r="E31" s="83"/>
      <c r="F31" s="83"/>
      <c r="G31" s="83"/>
      <c r="H31" s="83"/>
      <c r="I31" s="83"/>
      <c r="J31" s="83"/>
      <c r="K31" s="83"/>
      <c r="L31" s="84"/>
    </row>
  </sheetData>
  <sheetProtection password="B3A4" sheet="1"/>
  <mergeCells count="10">
    <mergeCell ref="A25:L28"/>
    <mergeCell ref="C30:L30"/>
    <mergeCell ref="C31:L31"/>
    <mergeCell ref="C1:I1"/>
    <mergeCell ref="A4:A5"/>
    <mergeCell ref="A6:A7"/>
    <mergeCell ref="A9:A12"/>
    <mergeCell ref="A16:A23"/>
    <mergeCell ref="C16:D16"/>
    <mergeCell ref="C17:D17"/>
  </mergeCells>
  <conditionalFormatting sqref="E13">
    <cfRule type="expression" priority="77" dxfId="22">
      <formula>$E13&lt;&gt;""</formula>
    </cfRule>
  </conditionalFormatting>
  <conditionalFormatting sqref="C5">
    <cfRule type="expression" priority="76" dxfId="0">
      <formula>$B$5="No"</formula>
    </cfRule>
  </conditionalFormatting>
  <conditionalFormatting sqref="D5">
    <cfRule type="expression" priority="75" dxfId="0">
      <formula>$B$5="No"</formula>
    </cfRule>
  </conditionalFormatting>
  <conditionalFormatting sqref="C10">
    <cfRule type="expression" priority="74" dxfId="0">
      <formula>$B$10&lt;&gt;"XEXX010101000"</formula>
    </cfRule>
  </conditionalFormatting>
  <conditionalFormatting sqref="C12">
    <cfRule type="expression" priority="73" dxfId="0">
      <formula>$B$12&lt;&gt;"XEXX010101000"</formula>
    </cfRule>
  </conditionalFormatting>
  <conditionalFormatting sqref="D10">
    <cfRule type="expression" priority="72" dxfId="0">
      <formula>$B$10&lt;&gt;"XEXX010101000"</formula>
    </cfRule>
  </conditionalFormatting>
  <conditionalFormatting sqref="D12">
    <cfRule type="expression" priority="71" dxfId="0">
      <formula>$B$12&lt;&gt;"XEXX010101000"</formula>
    </cfRule>
  </conditionalFormatting>
  <conditionalFormatting sqref="B17">
    <cfRule type="duplicateValues" priority="70" dxfId="46" stopIfTrue="1">
      <formula>AND(COUNTIF($B$17:$B$17,B17)&gt;1,NOT(ISBLANK(B17)))</formula>
    </cfRule>
  </conditionalFormatting>
  <conditionalFormatting sqref="B19:C19">
    <cfRule type="expression" priority="69" dxfId="0">
      <formula>$B$44="No"</formula>
    </cfRule>
  </conditionalFormatting>
  <conditionalFormatting sqref="D19">
    <cfRule type="expression" priority="68" dxfId="0">
      <formula>$B$44="No"</formula>
    </cfRule>
  </conditionalFormatting>
  <conditionalFormatting sqref="D7">
    <cfRule type="expression" priority="67" dxfId="0">
      <formula>$C$5&lt;&gt;"Inbound"</formula>
    </cfRule>
  </conditionalFormatting>
  <conditionalFormatting sqref="E19">
    <cfRule type="expression" priority="66" dxfId="0">
      <formula>$B$44="No"</formula>
    </cfRule>
  </conditionalFormatting>
  <conditionalFormatting sqref="F19">
    <cfRule type="expression" priority="65" dxfId="0">
      <formula>$B$44="No"</formula>
    </cfRule>
  </conditionalFormatting>
  <conditionalFormatting sqref="G19">
    <cfRule type="expression" priority="64" dxfId="0">
      <formula>$B$44="No"</formula>
    </cfRule>
  </conditionalFormatting>
  <conditionalFormatting sqref="F5">
    <cfRule type="expression" priority="63" dxfId="0">
      <formula>$B$44="No"</formula>
    </cfRule>
  </conditionalFormatting>
  <conditionalFormatting sqref="H19">
    <cfRule type="expression" priority="62" dxfId="0">
      <formula>$B$44="No"</formula>
    </cfRule>
  </conditionalFormatting>
  <conditionalFormatting sqref="I19">
    <cfRule type="expression" priority="61" dxfId="0">
      <formula>$B$44="No"</formula>
    </cfRule>
  </conditionalFormatting>
  <conditionalFormatting sqref="B23">
    <cfRule type="expression" priority="60" dxfId="0">
      <formula>$B$44="No"</formula>
    </cfRule>
  </conditionalFormatting>
  <conditionalFormatting sqref="I2">
    <cfRule type="expression" priority="58" dxfId="3" stopIfTrue="1">
      <formula>$E$5&lt;&gt;"01"</formula>
    </cfRule>
    <cfRule type="expression" priority="59" dxfId="3" stopIfTrue="1">
      <formula>$E$5="01"</formula>
    </cfRule>
  </conditionalFormatting>
  <conditionalFormatting sqref="E10">
    <cfRule type="expression" priority="57" dxfId="0" stopIfTrue="1">
      <formula>$E$5="01"</formula>
    </cfRule>
  </conditionalFormatting>
  <conditionalFormatting sqref="E12">
    <cfRule type="expression" priority="56" dxfId="0" stopIfTrue="1">
      <formula>$E$5="01"</formula>
    </cfRule>
  </conditionalFormatting>
  <conditionalFormatting sqref="C21">
    <cfRule type="expression" priority="55" dxfId="0">
      <formula>$B$44="No"</formula>
    </cfRule>
  </conditionalFormatting>
  <dataValidations count="6">
    <dataValidation type="list" allowBlank="1" showInputMessage="1" showErrorMessage="1" sqref="J19">
      <formula1>"Sí,No"</formula1>
    </dataValidation>
    <dataValidation type="list" allowBlank="1" showInputMessage="1" showErrorMessage="1" sqref="B21">
      <formula1>"Medication, Precursors and dual-use chemicals, Psychotropics and narcotics, Toxic substances, Pesticides and fertilizers"</formula1>
    </dataValidation>
    <dataValidation type="list" allowBlank="1" showInputMessage="1" showErrorMessage="1" sqref="C21 B23">
      <formula1>"01,02,03,04,05"</formula1>
    </dataValidation>
    <dataValidation type="list" allowBlank="1" showInputMessage="1" showErrorMessage="1" sqref="C5">
      <formula1>"Inbound,Outbound"</formula1>
    </dataValidation>
    <dataValidation type="list" allowBlank="1" showInputMessage="1" showErrorMessage="1" sqref="B15 H19 B19 B5 G5">
      <formula1>"Yes,No"</formula1>
    </dataValidation>
    <dataValidation type="list" allowBlank="1" showInputMessage="1" showErrorMessage="1" sqref="E5">
      <formula1>"01,02,03,04"</formula1>
    </dataValidation>
  </dataValidations>
  <hyperlinks>
    <hyperlink ref="C30" r:id="rId1" display="http://omawww.sat.gob.mx/tramitesyservicios/Paginas/complemento_carta_porte.htm?_sm_au_=i6H9nV5jq60LWLRrTL0LfK7R3vNBM"/>
    <hyperlink ref="C31" r:id="rId2" display="http://omawww.sat.gob.mx/tramitesyservicios/Paginas/anexo_20_version3-3.htm"/>
  </hyperlinks>
  <printOptions horizontalCentered="1"/>
  <pageMargins left="0.2362204724409449" right="0.2362204724409449" top="0.7480314960629921" bottom="0.7480314960629921" header="0.31496062992125984" footer="0.31496062992125984"/>
  <pageSetup fitToHeight="2" horizontalDpi="600" verticalDpi="600" orientation="landscape" scale="59" r:id="rId6"/>
  <drawing r:id="rId5"/>
  <legacyDrawing r:id="rId4"/>
</worksheet>
</file>

<file path=xl/worksheets/sheet3.xml><?xml version="1.0" encoding="utf-8"?>
<worksheet xmlns="http://schemas.openxmlformats.org/spreadsheetml/2006/main" xmlns:r="http://schemas.openxmlformats.org/officeDocument/2006/relationships">
  <sheetPr codeName="Sheet2"/>
  <dimension ref="B1:CB100"/>
  <sheetViews>
    <sheetView showGridLines="0" zoomScale="70" zoomScaleNormal="70" zoomScalePageLayoutView="0" workbookViewId="0" topLeftCell="A1">
      <selection activeCell="B2" sqref="B2"/>
    </sheetView>
  </sheetViews>
  <sheetFormatPr defaultColWidth="9.140625" defaultRowHeight="15"/>
  <cols>
    <col min="1" max="1" width="9.140625" style="33" customWidth="1"/>
    <col min="2" max="2" width="16.7109375" style="33" bestFit="1" customWidth="1"/>
    <col min="3" max="3" width="16.7109375" style="33" customWidth="1"/>
    <col min="4" max="4" width="13.00390625" style="33" bestFit="1" customWidth="1"/>
    <col min="5" max="5" width="14.57421875" style="33" bestFit="1" customWidth="1"/>
    <col min="6" max="7" width="15.28125" style="33" customWidth="1"/>
    <col min="8" max="8" width="15.28125" style="33" bestFit="1" customWidth="1"/>
    <col min="9" max="9" width="11.140625" style="33" bestFit="1" customWidth="1"/>
    <col min="10" max="10" width="20.00390625" style="33" bestFit="1" customWidth="1"/>
    <col min="11" max="11" width="21.7109375" style="33" bestFit="1" customWidth="1"/>
    <col min="12" max="14" width="21.7109375" style="33" customWidth="1"/>
    <col min="15" max="15" width="23.57421875" style="33" customWidth="1"/>
    <col min="16" max="18" width="21.7109375" style="33" customWidth="1"/>
    <col min="19" max="19" width="17.8515625" style="33" bestFit="1" customWidth="1"/>
    <col min="20" max="20" width="8.28125" style="33" bestFit="1" customWidth="1"/>
    <col min="21" max="21" width="20.28125" style="33" bestFit="1" customWidth="1"/>
    <col min="22" max="22" width="20.28125" style="33" customWidth="1"/>
    <col min="23" max="23" width="21.140625" style="33" bestFit="1" customWidth="1"/>
    <col min="24" max="24" width="20.57421875" style="33" bestFit="1" customWidth="1"/>
    <col min="25" max="25" width="13.140625" style="33" bestFit="1" customWidth="1"/>
    <col min="26" max="26" width="18.28125" style="33" bestFit="1" customWidth="1"/>
    <col min="27" max="27" width="14.57421875" style="33" bestFit="1" customWidth="1"/>
    <col min="28" max="28" width="8.28125" style="33" bestFit="1" customWidth="1"/>
    <col min="29" max="29" width="20.28125" style="33" bestFit="1" customWidth="1"/>
    <col min="30" max="30" width="20.28125" style="33" customWidth="1"/>
    <col min="31" max="31" width="21.140625" style="33" bestFit="1" customWidth="1"/>
    <col min="32" max="32" width="20.57421875" style="33" bestFit="1" customWidth="1"/>
    <col min="33" max="33" width="13.140625" style="33" bestFit="1" customWidth="1"/>
    <col min="34" max="34" width="18.28125" style="33" bestFit="1" customWidth="1"/>
    <col min="35" max="35" width="18.28125" style="33" customWidth="1"/>
    <col min="36" max="36" width="17.140625" style="33" bestFit="1" customWidth="1"/>
    <col min="37" max="37" width="13.8515625" style="33" bestFit="1" customWidth="1"/>
    <col min="38" max="38" width="24.57421875" style="33" bestFit="1" customWidth="1"/>
    <col min="39" max="39" width="14.57421875" style="33" bestFit="1" customWidth="1"/>
    <col min="40" max="40" width="17.7109375" style="33" bestFit="1" customWidth="1"/>
    <col min="41" max="41" width="25.28125" style="33" bestFit="1" customWidth="1"/>
    <col min="42" max="42" width="14.00390625" style="33" bestFit="1" customWidth="1"/>
    <col min="43" max="43" width="11.00390625" style="33" bestFit="1" customWidth="1"/>
    <col min="44" max="44" width="28.57421875" style="33" bestFit="1" customWidth="1"/>
    <col min="45" max="45" width="13.8515625" style="33" bestFit="1" customWidth="1"/>
    <col min="46" max="46" width="13.00390625" style="33" bestFit="1" customWidth="1"/>
    <col min="47" max="47" width="12.57421875" style="33" bestFit="1" customWidth="1"/>
    <col min="48" max="48" width="23.8515625" style="33" bestFit="1" customWidth="1"/>
    <col min="49" max="49" width="40.00390625" style="33" bestFit="1" customWidth="1"/>
    <col min="50" max="50" width="12.00390625" style="33" bestFit="1" customWidth="1"/>
    <col min="51" max="51" width="28.28125" style="33" bestFit="1" customWidth="1"/>
    <col min="52" max="52" width="20.140625" style="33" bestFit="1" customWidth="1"/>
    <col min="53" max="53" width="7.7109375" style="33" bestFit="1" customWidth="1"/>
    <col min="54" max="54" width="8.57421875" style="33" bestFit="1" customWidth="1"/>
    <col min="55" max="55" width="7.7109375" style="33" bestFit="1" customWidth="1"/>
    <col min="56" max="57" width="14.8515625" style="33" bestFit="1" customWidth="1"/>
    <col min="58" max="58" width="11.421875" style="33" bestFit="1" customWidth="1"/>
    <col min="59" max="59" width="11.421875" style="33" customWidth="1"/>
    <col min="60" max="60" width="15.140625" style="33" bestFit="1" customWidth="1"/>
    <col min="61" max="61" width="11.8515625" style="33" bestFit="1" customWidth="1"/>
    <col min="62" max="62" width="11.57421875" style="33" bestFit="1" customWidth="1"/>
    <col min="63" max="63" width="8.00390625" style="33" bestFit="1" customWidth="1"/>
    <col min="64" max="65" width="14.00390625" style="33" bestFit="1" customWidth="1"/>
    <col min="66" max="66" width="10.57421875" style="33" bestFit="1" customWidth="1"/>
    <col min="67" max="67" width="10.140625" style="33" bestFit="1" customWidth="1"/>
    <col min="68" max="69" width="9.140625" style="33" customWidth="1"/>
    <col min="70" max="70" width="13.7109375" style="33" bestFit="1" customWidth="1"/>
    <col min="71" max="71" width="16.140625" style="33" bestFit="1" customWidth="1"/>
    <col min="72" max="72" width="11.57421875" style="33" bestFit="1" customWidth="1"/>
    <col min="73" max="73" width="10.421875" style="33" bestFit="1" customWidth="1"/>
    <col min="74" max="74" width="9.140625" style="33" bestFit="1" customWidth="1"/>
    <col min="75" max="75" width="12.421875" style="33" bestFit="1" customWidth="1"/>
    <col min="76" max="76" width="22.421875" style="33" bestFit="1" customWidth="1"/>
    <col min="77" max="77" width="10.140625" style="33" bestFit="1" customWidth="1"/>
    <col min="78" max="78" width="10.8515625" style="33" bestFit="1" customWidth="1"/>
    <col min="79" max="79" width="11.00390625" style="33" bestFit="1" customWidth="1"/>
    <col min="80" max="80" width="10.421875" style="33" bestFit="1" customWidth="1"/>
    <col min="81" max="16384" width="9.140625" style="33" customWidth="1"/>
  </cols>
  <sheetData>
    <row r="1" spans="2:55" ht="15" customHeight="1">
      <c r="B1" s="36" t="s">
        <v>68</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2:55" ht="15" customHeight="1">
      <c r="B2" s="48"/>
      <c r="C2" s="48"/>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row>
    <row r="3" spans="2:55" ht="15" customHeight="1">
      <c r="B3" s="37" t="s">
        <v>112</v>
      </c>
      <c r="C3" s="37"/>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30" t="s">
        <v>26</v>
      </c>
      <c r="C4" s="30"/>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row>
    <row r="5" spans="2:55" ht="15" customHeight="1">
      <c r="B5" s="4" t="s">
        <v>27</v>
      </c>
      <c r="C5" s="4"/>
      <c r="D5" s="34"/>
      <c r="E5" s="38" t="s">
        <v>29</v>
      </c>
      <c r="F5" s="39"/>
      <c r="G5" s="39"/>
      <c r="H5" s="39"/>
      <c r="I5" s="39"/>
      <c r="J5" s="39"/>
      <c r="K5" s="39"/>
      <c r="L5" s="39"/>
      <c r="M5" s="39"/>
      <c r="N5" s="39"/>
      <c r="O5" s="39"/>
      <c r="P5" s="39"/>
      <c r="Q5" s="39"/>
      <c r="R5" s="39"/>
      <c r="S5" s="39"/>
      <c r="T5" s="39"/>
      <c r="U5" s="39"/>
      <c r="V5" s="39"/>
      <c r="W5" s="34"/>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2:55" ht="15">
      <c r="B6" s="4" t="s">
        <v>28</v>
      </c>
      <c r="C6" s="4"/>
      <c r="D6" s="34"/>
      <c r="E6" s="38" t="s">
        <v>30</v>
      </c>
      <c r="F6" s="39"/>
      <c r="G6" s="39"/>
      <c r="H6" s="39"/>
      <c r="I6" s="39"/>
      <c r="J6" s="39"/>
      <c r="K6" s="39"/>
      <c r="L6" s="39"/>
      <c r="M6" s="39"/>
      <c r="N6" s="39"/>
      <c r="O6" s="39"/>
      <c r="P6" s="39"/>
      <c r="Q6" s="39"/>
      <c r="R6" s="39"/>
      <c r="S6" s="39"/>
      <c r="T6" s="39"/>
      <c r="U6" s="39"/>
      <c r="V6" s="39"/>
      <c r="W6" s="34"/>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2:80" ht="15.75" customHeight="1">
      <c r="B7" s="101" t="s">
        <v>86</v>
      </c>
      <c r="C7" s="102"/>
      <c r="D7" s="102"/>
      <c r="E7" s="102"/>
      <c r="F7" s="102"/>
      <c r="G7" s="102"/>
      <c r="H7" s="102"/>
      <c r="I7" s="102"/>
      <c r="J7" s="102"/>
      <c r="K7" s="102"/>
      <c r="L7" s="102"/>
      <c r="M7" s="102"/>
      <c r="N7" s="103"/>
      <c r="O7" s="101" t="s">
        <v>157</v>
      </c>
      <c r="P7" s="102"/>
      <c r="Q7" s="102"/>
      <c r="R7" s="103"/>
      <c r="S7" s="100" t="s">
        <v>107</v>
      </c>
      <c r="T7" s="100"/>
      <c r="U7" s="100"/>
      <c r="V7" s="100"/>
      <c r="W7" s="100"/>
      <c r="X7" s="100"/>
      <c r="Y7" s="100"/>
      <c r="Z7" s="100"/>
      <c r="AA7" s="100" t="s">
        <v>108</v>
      </c>
      <c r="AB7" s="100"/>
      <c r="AC7" s="100"/>
      <c r="AD7" s="100"/>
      <c r="AE7" s="100"/>
      <c r="AF7" s="100"/>
      <c r="AG7" s="100"/>
      <c r="AH7" s="100"/>
      <c r="AI7" s="104" t="s">
        <v>85</v>
      </c>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6"/>
      <c r="BJ7" s="104" t="s">
        <v>156</v>
      </c>
      <c r="BK7" s="105"/>
      <c r="BL7" s="105"/>
      <c r="BM7" s="105"/>
      <c r="BN7" s="105"/>
      <c r="BO7" s="105"/>
      <c r="BP7" s="105"/>
      <c r="BQ7" s="105"/>
      <c r="BR7" s="105"/>
      <c r="BS7" s="105"/>
      <c r="BT7" s="105"/>
      <c r="BU7" s="105"/>
      <c r="BV7" s="105"/>
      <c r="BW7" s="105"/>
      <c r="BX7" s="105"/>
      <c r="BY7" s="105"/>
      <c r="BZ7" s="105"/>
      <c r="CA7" s="105"/>
      <c r="CB7" s="105"/>
    </row>
    <row r="8" spans="2:80" ht="39">
      <c r="B8" s="46" t="s">
        <v>128</v>
      </c>
      <c r="C8" s="46" t="s">
        <v>84</v>
      </c>
      <c r="D8" s="46" t="s">
        <v>83</v>
      </c>
      <c r="E8" s="46" t="s">
        <v>82</v>
      </c>
      <c r="F8" s="46" t="s">
        <v>105</v>
      </c>
      <c r="G8" s="46" t="s">
        <v>129</v>
      </c>
      <c r="H8" s="46" t="s">
        <v>64</v>
      </c>
      <c r="I8" s="46" t="s">
        <v>65</v>
      </c>
      <c r="J8" s="46" t="s">
        <v>66</v>
      </c>
      <c r="K8" s="46" t="s">
        <v>67</v>
      </c>
      <c r="L8" s="46" t="s">
        <v>126</v>
      </c>
      <c r="M8" s="46" t="s">
        <v>115</v>
      </c>
      <c r="N8" s="46" t="s">
        <v>127</v>
      </c>
      <c r="O8" s="46" t="s">
        <v>130</v>
      </c>
      <c r="P8" s="46" t="s">
        <v>131</v>
      </c>
      <c r="Q8" s="46" t="s">
        <v>132</v>
      </c>
      <c r="R8" s="46" t="s">
        <v>133</v>
      </c>
      <c r="S8" s="46" t="s">
        <v>2</v>
      </c>
      <c r="T8" s="46" t="s">
        <v>3</v>
      </c>
      <c r="U8" s="46" t="s">
        <v>4</v>
      </c>
      <c r="V8" s="46" t="s">
        <v>106</v>
      </c>
      <c r="W8" s="46" t="s">
        <v>5</v>
      </c>
      <c r="X8" s="46" t="s">
        <v>81</v>
      </c>
      <c r="Y8" s="46" t="s">
        <v>80</v>
      </c>
      <c r="Z8" s="46" t="s">
        <v>79</v>
      </c>
      <c r="AA8" s="46" t="s">
        <v>9</v>
      </c>
      <c r="AB8" s="46" t="s">
        <v>3</v>
      </c>
      <c r="AC8" s="46" t="s">
        <v>4</v>
      </c>
      <c r="AD8" s="46" t="s">
        <v>106</v>
      </c>
      <c r="AE8" s="46" t="s">
        <v>5</v>
      </c>
      <c r="AF8" s="46" t="s">
        <v>81</v>
      </c>
      <c r="AG8" s="46" t="s">
        <v>80</v>
      </c>
      <c r="AH8" s="46" t="s">
        <v>79</v>
      </c>
      <c r="AI8" s="46" t="s">
        <v>134</v>
      </c>
      <c r="AJ8" s="46" t="s">
        <v>10</v>
      </c>
      <c r="AK8" s="46" t="s">
        <v>11</v>
      </c>
      <c r="AL8" s="46" t="s">
        <v>78</v>
      </c>
      <c r="AM8" s="46" t="s">
        <v>13</v>
      </c>
      <c r="AN8" s="46" t="s">
        <v>113</v>
      </c>
      <c r="AO8" s="46" t="s">
        <v>77</v>
      </c>
      <c r="AP8" s="46" t="s">
        <v>16</v>
      </c>
      <c r="AQ8" s="46" t="s">
        <v>17</v>
      </c>
      <c r="AR8" s="46" t="s">
        <v>76</v>
      </c>
      <c r="AS8" s="46" t="s">
        <v>19</v>
      </c>
      <c r="AT8" s="46" t="s">
        <v>20</v>
      </c>
      <c r="AU8" s="46" t="s">
        <v>21</v>
      </c>
      <c r="AV8" s="46" t="s">
        <v>75</v>
      </c>
      <c r="AW8" s="46" t="s">
        <v>74</v>
      </c>
      <c r="AX8" s="46" t="s">
        <v>24</v>
      </c>
      <c r="AY8" s="46" t="s">
        <v>73</v>
      </c>
      <c r="AZ8" s="46" t="s">
        <v>72</v>
      </c>
      <c r="BA8" s="46" t="s">
        <v>71</v>
      </c>
      <c r="BB8" s="46" t="s">
        <v>70</v>
      </c>
      <c r="BC8" s="46" t="s">
        <v>69</v>
      </c>
      <c r="BD8" s="46" t="s">
        <v>109</v>
      </c>
      <c r="BE8" s="46" t="s">
        <v>110</v>
      </c>
      <c r="BF8" s="46" t="s">
        <v>111</v>
      </c>
      <c r="BG8" s="46" t="s">
        <v>117</v>
      </c>
      <c r="BH8" s="46" t="s">
        <v>135</v>
      </c>
      <c r="BI8" s="46" t="s">
        <v>136</v>
      </c>
      <c r="BJ8" s="46" t="s">
        <v>137</v>
      </c>
      <c r="BK8" s="46" t="s">
        <v>138</v>
      </c>
      <c r="BL8" s="46" t="s">
        <v>139</v>
      </c>
      <c r="BM8" s="46" t="s">
        <v>140</v>
      </c>
      <c r="BN8" s="46" t="s">
        <v>141</v>
      </c>
      <c r="BO8" s="46" t="s">
        <v>142</v>
      </c>
      <c r="BP8" s="46" t="s">
        <v>143</v>
      </c>
      <c r="BQ8" s="46" t="s">
        <v>144</v>
      </c>
      <c r="BR8" s="46" t="s">
        <v>145</v>
      </c>
      <c r="BS8" s="46" t="s">
        <v>146</v>
      </c>
      <c r="BT8" s="46" t="s">
        <v>147</v>
      </c>
      <c r="BU8" s="46" t="s">
        <v>148</v>
      </c>
      <c r="BV8" s="46" t="s">
        <v>149</v>
      </c>
      <c r="BW8" s="46" t="s">
        <v>150</v>
      </c>
      <c r="BX8" s="46" t="s">
        <v>151</v>
      </c>
      <c r="BY8" s="46" t="s">
        <v>152</v>
      </c>
      <c r="BZ8" s="46" t="s">
        <v>153</v>
      </c>
      <c r="CA8" s="46" t="s">
        <v>154</v>
      </c>
      <c r="CB8" s="46" t="s">
        <v>155</v>
      </c>
    </row>
    <row r="9" spans="2:80" ht="14.25">
      <c r="B9" s="47"/>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row>
    <row r="10" spans="2:80" ht="14.25">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row>
    <row r="11" spans="2:80" ht="14.25">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row>
    <row r="12" spans="2:80" ht="14.25">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row>
    <row r="13" spans="2:80" ht="14.25">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row>
    <row r="14" spans="2:80" ht="14.25">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row>
    <row r="15" spans="2:80" ht="14.25">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row>
    <row r="16" spans="2:80" ht="14.25">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row>
    <row r="17" spans="2:80" ht="14.25">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row>
    <row r="18" spans="2:80" ht="14.25">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row>
    <row r="19" spans="2:80" ht="14.25">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row>
    <row r="20" spans="2:80" ht="14.25">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row>
    <row r="21" spans="2:80" ht="14.25">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row>
    <row r="22" spans="2:80" ht="14.25">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row>
    <row r="23" spans="2:80" ht="14.25">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row>
    <row r="24" spans="2:80" ht="14.25">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row>
    <row r="25" spans="2:80" ht="14.25">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row>
    <row r="26" spans="2:80" ht="14.25">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row>
    <row r="27" spans="2:80" ht="14.25">
      <c r="B27" s="47"/>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row>
    <row r="28" spans="2:80" ht="14.25">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row>
    <row r="29" spans="2:80" ht="14.25">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row>
    <row r="30" spans="2:80" ht="14.25">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row>
    <row r="31" spans="2:80" ht="14.25">
      <c r="B31" s="47"/>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row>
    <row r="32" spans="2:80" ht="14.25">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row>
    <row r="33" spans="2:80" ht="14.25">
      <c r="B33" s="47"/>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row>
    <row r="34" spans="2:80" ht="14.25">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row>
    <row r="35" spans="2:80" ht="14.25">
      <c r="B35" s="47"/>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row>
    <row r="36" spans="2:80" ht="14.25">
      <c r="B36" s="47"/>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row>
    <row r="37" spans="2:80" ht="14.25">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row>
    <row r="38" spans="2:80" ht="14.25">
      <c r="B38" s="47"/>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row>
    <row r="39" spans="2:80" ht="14.25">
      <c r="B39" s="47"/>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row>
    <row r="40" spans="2:80" ht="14.25">
      <c r="B40" s="47"/>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row>
    <row r="41" spans="2:80" ht="14.25">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row>
    <row r="42" spans="2:80" ht="14.25">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row>
    <row r="43" spans="2:80" ht="14.25">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row>
    <row r="44" spans="2:80" ht="14.25">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row>
    <row r="45" spans="2:80" ht="14.25">
      <c r="B45" s="47"/>
      <c r="C45" s="47"/>
      <c r="D45" s="47"/>
      <c r="E45" s="47"/>
      <c r="F45" s="47"/>
      <c r="G45" s="47"/>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row>
    <row r="46" spans="2:80" ht="14.25">
      <c r="B46" s="47"/>
      <c r="C46" s="47"/>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row>
    <row r="47" spans="2:80" ht="14.25">
      <c r="B47" s="47"/>
      <c r="C47" s="47"/>
      <c r="D47" s="47"/>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row>
    <row r="48" spans="2:80" ht="14.25">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row>
    <row r="49" spans="2:80" ht="14.25">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row>
    <row r="50" spans="2:80" ht="14.25">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row>
    <row r="51" spans="2:80" ht="14.25">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row>
    <row r="52" spans="2:80" ht="14.25">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row>
    <row r="53" spans="2:80" ht="14.25">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row>
    <row r="54" spans="2:80" ht="14.2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row>
    <row r="55" spans="2:80" ht="14.25">
      <c r="B55" s="47"/>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row>
    <row r="56" spans="2:80" ht="14.25">
      <c r="B56" s="47"/>
      <c r="C56" s="47"/>
      <c r="D56" s="47"/>
      <c r="E56" s="47"/>
      <c r="F56" s="47"/>
      <c r="G56" s="47"/>
      <c r="H56" s="47"/>
      <c r="I56" s="47"/>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row>
    <row r="57" spans="2:80" ht="14.25">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row>
    <row r="58" spans="2:80" ht="14.25">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row>
    <row r="59" spans="2:80" ht="14.25">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row>
    <row r="60" spans="2:80" ht="14.2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row>
    <row r="61" spans="2:80" ht="14.25">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row>
    <row r="62" spans="2:80" ht="14.25">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row>
    <row r="63" spans="2:80" ht="14.25">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row>
    <row r="64" spans="2:80" ht="14.25">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row>
    <row r="65" spans="2:80" ht="14.25">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row>
    <row r="66" spans="2:80" ht="14.25">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row>
    <row r="67" spans="2:80" ht="14.25">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row>
    <row r="68" spans="2:80" ht="14.25">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row>
    <row r="69" spans="2:80" ht="14.25">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row>
    <row r="70" spans="2:80" ht="14.25">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row>
    <row r="71" spans="2:80" ht="14.25">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row>
    <row r="72" spans="2:80" ht="14.25">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row>
    <row r="73" spans="2:80" ht="14.25">
      <c r="B73" s="47"/>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row>
    <row r="74" spans="2:80" ht="14.25">
      <c r="B74" s="47"/>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row>
    <row r="75" spans="2:80" ht="14.25">
      <c r="B75" s="47"/>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row>
    <row r="76" spans="2:80" ht="14.25">
      <c r="B76" s="47"/>
      <c r="C76" s="47"/>
      <c r="D76" s="47"/>
      <c r="E76" s="47"/>
      <c r="F76" s="47"/>
      <c r="G76" s="47"/>
      <c r="H76" s="47"/>
      <c r="I76" s="47"/>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row>
    <row r="77" spans="2:80" ht="14.25">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row>
    <row r="78" spans="2:80" ht="14.25">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row>
    <row r="79" spans="2:80" ht="14.25">
      <c r="B79" s="47"/>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row>
    <row r="80" spans="2:80" ht="14.25">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row>
    <row r="81" spans="2:80" ht="14.25">
      <c r="B81" s="47"/>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row>
    <row r="82" spans="2:80" ht="14.25">
      <c r="B82" s="47"/>
      <c r="C82" s="47"/>
      <c r="D82" s="47"/>
      <c r="E82" s="47"/>
      <c r="F82" s="47"/>
      <c r="G82" s="47"/>
      <c r="H82" s="47"/>
      <c r="I82" s="47"/>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row>
    <row r="83" spans="2:80" ht="14.25">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row>
    <row r="84" spans="2:80" ht="14.25">
      <c r="B84" s="47"/>
      <c r="C84" s="47"/>
      <c r="D84" s="47"/>
      <c r="E84" s="47"/>
      <c r="F84" s="47"/>
      <c r="G84" s="47"/>
      <c r="H84" s="47"/>
      <c r="I84" s="47"/>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row>
    <row r="85" spans="2:80" ht="14.25">
      <c r="B85" s="47"/>
      <c r="C85" s="47"/>
      <c r="D85" s="47"/>
      <c r="E85" s="47"/>
      <c r="F85" s="47"/>
      <c r="G85" s="47"/>
      <c r="H85" s="47"/>
      <c r="I85" s="47"/>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row>
    <row r="86" spans="2:80" ht="14.25">
      <c r="B86" s="47"/>
      <c r="C86" s="47"/>
      <c r="D86" s="47"/>
      <c r="E86" s="47"/>
      <c r="F86" s="47"/>
      <c r="G86" s="47"/>
      <c r="H86" s="47"/>
      <c r="I86" s="47"/>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row>
    <row r="87" spans="2:80" ht="14.25">
      <c r="B87" s="47"/>
      <c r="C87" s="47"/>
      <c r="D87" s="47"/>
      <c r="E87" s="47"/>
      <c r="F87" s="47"/>
      <c r="G87" s="47"/>
      <c r="H87" s="47"/>
      <c r="I87" s="47"/>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row>
    <row r="88" spans="2:80" ht="14.25">
      <c r="B88" s="47"/>
      <c r="C88" s="47"/>
      <c r="D88" s="47"/>
      <c r="E88" s="47"/>
      <c r="F88" s="47"/>
      <c r="G88" s="47"/>
      <c r="H88" s="47"/>
      <c r="I88" s="47"/>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row>
    <row r="89" spans="2:80" ht="14.25">
      <c r="B89" s="47"/>
      <c r="C89" s="47"/>
      <c r="D89" s="47"/>
      <c r="E89" s="47"/>
      <c r="F89" s="47"/>
      <c r="G89" s="47"/>
      <c r="H89" s="47"/>
      <c r="I89" s="47"/>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row>
    <row r="90" spans="2:80" ht="14.25">
      <c r="B90" s="47"/>
      <c r="C90" s="47"/>
      <c r="D90" s="47"/>
      <c r="E90" s="47"/>
      <c r="F90" s="47"/>
      <c r="G90" s="47"/>
      <c r="H90" s="47"/>
      <c r="I90" s="47"/>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row>
    <row r="91" spans="2:80" ht="14.25">
      <c r="B91" s="47"/>
      <c r="C91" s="47"/>
      <c r="D91" s="47"/>
      <c r="E91" s="47"/>
      <c r="F91" s="47"/>
      <c r="G91" s="47"/>
      <c r="H91" s="47"/>
      <c r="I91" s="47"/>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row>
    <row r="92" spans="2:80" ht="14.25">
      <c r="B92" s="47"/>
      <c r="C92" s="47"/>
      <c r="D92" s="47"/>
      <c r="E92" s="47"/>
      <c r="F92" s="47"/>
      <c r="G92" s="47"/>
      <c r="H92" s="47"/>
      <c r="I92" s="47"/>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row>
    <row r="93" spans="2:80" ht="14.25">
      <c r="B93" s="47"/>
      <c r="C93" s="47"/>
      <c r="D93" s="47"/>
      <c r="E93" s="47"/>
      <c r="F93" s="47"/>
      <c r="G93" s="47"/>
      <c r="H93" s="47"/>
      <c r="I93" s="47"/>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row>
    <row r="94" spans="2:80" ht="14.25">
      <c r="B94" s="47"/>
      <c r="C94" s="47"/>
      <c r="D94" s="47"/>
      <c r="E94" s="47"/>
      <c r="F94" s="47"/>
      <c r="G94" s="47"/>
      <c r="H94" s="47"/>
      <c r="I94" s="47"/>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row>
    <row r="95" spans="2:80" ht="14.25">
      <c r="B95" s="47"/>
      <c r="C95" s="47"/>
      <c r="D95" s="47"/>
      <c r="E95" s="47"/>
      <c r="F95" s="47"/>
      <c r="G95" s="47"/>
      <c r="H95" s="47"/>
      <c r="I95" s="47"/>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row>
    <row r="96" spans="2:80" ht="14.25">
      <c r="B96" s="47"/>
      <c r="C96" s="47"/>
      <c r="D96" s="47"/>
      <c r="E96" s="47"/>
      <c r="F96" s="47"/>
      <c r="G96" s="47"/>
      <c r="H96" s="47"/>
      <c r="I96" s="47"/>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row>
    <row r="97" spans="2:80" ht="14.25">
      <c r="B97" s="47"/>
      <c r="C97" s="47"/>
      <c r="D97" s="47"/>
      <c r="E97" s="47"/>
      <c r="F97" s="47"/>
      <c r="G97" s="47"/>
      <c r="H97" s="47"/>
      <c r="I97" s="47"/>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row>
    <row r="98" spans="2:80" ht="14.25">
      <c r="B98" s="47"/>
      <c r="C98" s="47"/>
      <c r="D98" s="47"/>
      <c r="E98" s="47"/>
      <c r="F98" s="47"/>
      <c r="G98" s="47"/>
      <c r="H98" s="47"/>
      <c r="I98" s="47"/>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row>
    <row r="99" spans="2:80" ht="14.25">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row>
    <row r="100" spans="2:80" ht="14.25">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row>
  </sheetData>
  <sheetProtection/>
  <mergeCells count="6">
    <mergeCell ref="S7:Z7"/>
    <mergeCell ref="AA7:AH7"/>
    <mergeCell ref="B7:N7"/>
    <mergeCell ref="O7:R7"/>
    <mergeCell ref="AI7:BI7"/>
    <mergeCell ref="BJ7:CB7"/>
  </mergeCells>
  <hyperlinks>
    <hyperlink ref="E5" r:id="rId1" display="http://omawww.sat.gob.mx/tramitesyservicios/Paginas/complemento_carta_porte.htm?_sm_au_=i6H9nV5jq60LWLRrTL0LfK7R3vNBM"/>
    <hyperlink ref="E6" r:id="rId2" display="http://omawww.sat.gob.mx/tramitesyservicios/Paginas/anexo_20_version3-3.htm"/>
  </hyperlinks>
  <printOptions/>
  <pageMargins left="0.7" right="0.7" top="0.75" bottom="0.75" header="0.3" footer="0.3"/>
  <pageSetup horizontalDpi="600" verticalDpi="600" orientation="portrait" r:id="rId4"/>
  <drawing r:id="rId3"/>
</worksheet>
</file>

<file path=xl/worksheets/sheet4.xml><?xml version="1.0" encoding="utf-8"?>
<worksheet xmlns="http://schemas.openxmlformats.org/spreadsheetml/2006/main" xmlns:r="http://schemas.openxmlformats.org/officeDocument/2006/relationships">
  <sheetPr codeName="Sheet4"/>
  <dimension ref="B1:CB109"/>
  <sheetViews>
    <sheetView showGridLines="0" zoomScale="70" zoomScaleNormal="70" zoomScalePageLayoutView="0" workbookViewId="0" topLeftCell="A1">
      <selection activeCell="B2" sqref="B2"/>
    </sheetView>
  </sheetViews>
  <sheetFormatPr defaultColWidth="9.140625" defaultRowHeight="15"/>
  <cols>
    <col min="1" max="1" width="9.140625" style="33" customWidth="1"/>
    <col min="2" max="2" width="16.7109375" style="33" bestFit="1" customWidth="1"/>
    <col min="3" max="3" width="16.7109375" style="33" customWidth="1"/>
    <col min="4" max="4" width="13.00390625" style="33" bestFit="1" customWidth="1"/>
    <col min="5" max="5" width="14.57421875" style="33" bestFit="1" customWidth="1"/>
    <col min="6" max="6" width="15.28125" style="33" customWidth="1"/>
    <col min="7" max="7" width="15.28125" style="33" bestFit="1" customWidth="1"/>
    <col min="8" max="8" width="12.57421875" style="33" bestFit="1" customWidth="1"/>
    <col min="9" max="9" width="20.00390625" style="33" bestFit="1" customWidth="1"/>
    <col min="10" max="10" width="21.7109375" style="33" bestFit="1" customWidth="1"/>
    <col min="11" max="14" width="21.7109375" style="33" customWidth="1"/>
    <col min="15" max="15" width="24.00390625" style="33" bestFit="1" customWidth="1"/>
    <col min="16" max="18" width="21.7109375" style="33" customWidth="1"/>
    <col min="19" max="19" width="17.8515625" style="33" bestFit="1" customWidth="1"/>
    <col min="20" max="20" width="8.28125" style="33" bestFit="1" customWidth="1"/>
    <col min="21" max="21" width="20.28125" style="33" bestFit="1" customWidth="1"/>
    <col min="22" max="22" width="21.140625" style="33" customWidth="1"/>
    <col min="23" max="23" width="21.140625" style="33" bestFit="1" customWidth="1"/>
    <col min="24" max="24" width="20.57421875" style="33" bestFit="1" customWidth="1"/>
    <col min="25" max="25" width="13.140625" style="33" bestFit="1" customWidth="1"/>
    <col min="26" max="26" width="18.28125" style="33" bestFit="1" customWidth="1"/>
    <col min="27" max="27" width="14.57421875" style="33" bestFit="1" customWidth="1"/>
    <col min="28" max="28" width="8.28125" style="33" bestFit="1" customWidth="1"/>
    <col min="29" max="29" width="20.28125" style="33" bestFit="1" customWidth="1"/>
    <col min="30" max="30" width="21.140625" style="33" customWidth="1"/>
    <col min="31" max="31" width="21.140625" style="33" bestFit="1" customWidth="1"/>
    <col min="32" max="32" width="20.57421875" style="33" bestFit="1" customWidth="1"/>
    <col min="33" max="33" width="13.140625" style="33" bestFit="1" customWidth="1"/>
    <col min="34" max="34" width="18.28125" style="33" bestFit="1" customWidth="1"/>
    <col min="35" max="35" width="18.28125" style="33" customWidth="1"/>
    <col min="36" max="36" width="17.140625" style="33" bestFit="1" customWidth="1"/>
    <col min="37" max="37" width="13.8515625" style="33" bestFit="1" customWidth="1"/>
    <col min="38" max="38" width="24.57421875" style="33" bestFit="1" customWidth="1"/>
    <col min="39" max="39" width="14.57421875" style="33" bestFit="1" customWidth="1"/>
    <col min="40" max="40" width="17.7109375" style="33" bestFit="1" customWidth="1"/>
    <col min="41" max="41" width="25.28125" style="33" bestFit="1" customWidth="1"/>
    <col min="42" max="42" width="14.00390625" style="33" bestFit="1" customWidth="1"/>
    <col min="43" max="43" width="11.00390625" style="33" bestFit="1" customWidth="1"/>
    <col min="44" max="44" width="28.57421875" style="33" bestFit="1" customWidth="1"/>
    <col min="45" max="45" width="13.8515625" style="33" bestFit="1" customWidth="1"/>
    <col min="46" max="46" width="13.00390625" style="33" bestFit="1" customWidth="1"/>
    <col min="47" max="47" width="12.57421875" style="33" bestFit="1" customWidth="1"/>
    <col min="48" max="48" width="23.8515625" style="33" bestFit="1" customWidth="1"/>
    <col min="49" max="49" width="40.00390625" style="33" bestFit="1" customWidth="1"/>
    <col min="50" max="50" width="12.00390625" style="33" bestFit="1" customWidth="1"/>
    <col min="51" max="51" width="28.28125" style="33" bestFit="1" customWidth="1"/>
    <col min="52" max="52" width="20.140625" style="33" bestFit="1" customWidth="1"/>
    <col min="53" max="53" width="8.7109375" style="33" bestFit="1" customWidth="1"/>
    <col min="54" max="54" width="7.7109375" style="33" bestFit="1" customWidth="1"/>
    <col min="55" max="55" width="8.57421875" style="33" bestFit="1" customWidth="1"/>
    <col min="56" max="57" width="14.8515625" style="33" bestFit="1" customWidth="1"/>
    <col min="58" max="58" width="12.00390625" style="33" bestFit="1" customWidth="1"/>
    <col min="59" max="61" width="12.00390625" style="33" customWidth="1"/>
    <col min="62" max="62" width="16.8515625" style="33" bestFit="1" customWidth="1"/>
    <col min="63" max="63" width="14.140625" style="33" customWidth="1"/>
    <col min="64" max="64" width="16.140625" style="33" bestFit="1" customWidth="1"/>
    <col min="65" max="65" width="11.57421875" style="33" bestFit="1" customWidth="1"/>
    <col min="66" max="66" width="13.421875" style="33" bestFit="1" customWidth="1"/>
    <col min="67" max="67" width="6.421875" style="33" bestFit="1" customWidth="1"/>
    <col min="68" max="68" width="11.00390625" style="33" bestFit="1" customWidth="1"/>
    <col min="69" max="69" width="14.8515625" style="33" bestFit="1" customWidth="1"/>
    <col min="70" max="70" width="15.57421875" style="33" bestFit="1" customWidth="1"/>
    <col min="71" max="71" width="17.57421875" style="33" bestFit="1" customWidth="1"/>
    <col min="72" max="74" width="9.140625" style="33" customWidth="1"/>
    <col min="75" max="75" width="13.8515625" style="33" customWidth="1"/>
    <col min="76" max="76" width="18.00390625" style="33" bestFit="1" customWidth="1"/>
    <col min="77" max="77" width="13.421875" style="33" bestFit="1" customWidth="1"/>
    <col min="78" max="78" width="14.8515625" style="33" bestFit="1" customWidth="1"/>
    <col min="79" max="79" width="11.140625" style="33" bestFit="1" customWidth="1"/>
    <col min="80" max="80" width="10.7109375" style="33" bestFit="1" customWidth="1"/>
    <col min="81" max="16384" width="9.140625" style="33" customWidth="1"/>
  </cols>
  <sheetData>
    <row r="1" spans="2:55" ht="15" customHeight="1">
      <c r="B1" s="36" t="s">
        <v>32</v>
      </c>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row>
    <row r="2" spans="2:55" ht="15" customHeight="1">
      <c r="B2" s="48"/>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row>
    <row r="3" spans="2:55" ht="15" customHeight="1">
      <c r="B3" s="37" t="s">
        <v>104</v>
      </c>
      <c r="C3" s="37"/>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row>
    <row r="4" spans="2:55" ht="15" customHeight="1">
      <c r="B4" s="40" t="s">
        <v>56</v>
      </c>
      <c r="C4" s="40"/>
      <c r="D4" s="41"/>
      <c r="E4" s="41"/>
      <c r="F4" s="41"/>
      <c r="G4" s="41"/>
      <c r="H4" s="41"/>
      <c r="I4" s="41"/>
      <c r="J4" s="41"/>
      <c r="K4" s="41"/>
      <c r="L4" s="41"/>
      <c r="M4" s="41"/>
      <c r="N4" s="41"/>
      <c r="O4" s="41"/>
      <c r="P4" s="41"/>
      <c r="Q4" s="41"/>
      <c r="R4" s="41"/>
      <c r="S4" s="41"/>
      <c r="T4" s="41"/>
      <c r="U4" s="41"/>
      <c r="V4" s="41"/>
      <c r="W4" s="41"/>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row>
    <row r="5" spans="2:55" ht="15" customHeight="1">
      <c r="B5" s="42" t="s">
        <v>57</v>
      </c>
      <c r="C5" s="42"/>
      <c r="D5" s="41"/>
      <c r="E5" s="38" t="s">
        <v>29</v>
      </c>
      <c r="F5" s="39"/>
      <c r="G5" s="39"/>
      <c r="H5" s="39"/>
      <c r="I5" s="39"/>
      <c r="J5" s="39"/>
      <c r="K5" s="39"/>
      <c r="L5" s="39"/>
      <c r="M5" s="39"/>
      <c r="N5" s="39"/>
      <c r="O5" s="39"/>
      <c r="P5" s="39"/>
      <c r="Q5" s="39"/>
      <c r="R5" s="39"/>
      <c r="S5" s="39"/>
      <c r="T5" s="39"/>
      <c r="U5" s="39"/>
      <c r="V5" s="39"/>
      <c r="W5" s="41"/>
      <c r="X5" s="34"/>
      <c r="Y5" s="34"/>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row>
    <row r="6" spans="2:55" ht="15">
      <c r="B6" s="41" t="s">
        <v>58</v>
      </c>
      <c r="C6" s="41"/>
      <c r="D6" s="41"/>
      <c r="E6" s="38" t="s">
        <v>30</v>
      </c>
      <c r="F6" s="39"/>
      <c r="G6" s="39"/>
      <c r="H6" s="39"/>
      <c r="I6" s="39"/>
      <c r="J6" s="39"/>
      <c r="K6" s="39"/>
      <c r="L6" s="39"/>
      <c r="M6" s="39"/>
      <c r="N6" s="39"/>
      <c r="O6" s="39"/>
      <c r="P6" s="39"/>
      <c r="Q6" s="39"/>
      <c r="R6" s="39"/>
      <c r="S6" s="39"/>
      <c r="T6" s="39"/>
      <c r="U6" s="39"/>
      <c r="V6" s="39"/>
      <c r="W6" s="41"/>
      <c r="X6" s="34"/>
      <c r="Y6" s="34"/>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row>
    <row r="7" spans="2:80" ht="15.75" customHeight="1">
      <c r="B7" s="101" t="s">
        <v>88</v>
      </c>
      <c r="C7" s="102"/>
      <c r="D7" s="102"/>
      <c r="E7" s="102"/>
      <c r="F7" s="102"/>
      <c r="G7" s="102"/>
      <c r="H7" s="102"/>
      <c r="I7" s="102"/>
      <c r="J7" s="102"/>
      <c r="K7" s="102"/>
      <c r="L7" s="102"/>
      <c r="M7" s="102"/>
      <c r="N7" s="103"/>
      <c r="O7" s="101" t="s">
        <v>161</v>
      </c>
      <c r="P7" s="102"/>
      <c r="Q7" s="102"/>
      <c r="R7" s="103"/>
      <c r="S7" s="100" t="s">
        <v>92</v>
      </c>
      <c r="T7" s="100"/>
      <c r="U7" s="100"/>
      <c r="V7" s="100"/>
      <c r="W7" s="100"/>
      <c r="X7" s="100"/>
      <c r="Y7" s="100"/>
      <c r="Z7" s="100"/>
      <c r="AA7" s="100" t="s">
        <v>93</v>
      </c>
      <c r="AB7" s="100"/>
      <c r="AC7" s="100"/>
      <c r="AD7" s="100"/>
      <c r="AE7" s="100"/>
      <c r="AF7" s="100"/>
      <c r="AG7" s="100"/>
      <c r="AH7" s="100"/>
      <c r="AI7" s="104" t="s">
        <v>89</v>
      </c>
      <c r="AJ7" s="105"/>
      <c r="AK7" s="105"/>
      <c r="AL7" s="105"/>
      <c r="AM7" s="105"/>
      <c r="AN7" s="105"/>
      <c r="AO7" s="105"/>
      <c r="AP7" s="105"/>
      <c r="AQ7" s="105"/>
      <c r="AR7" s="105"/>
      <c r="AS7" s="105"/>
      <c r="AT7" s="105"/>
      <c r="AU7" s="105"/>
      <c r="AV7" s="105"/>
      <c r="AW7" s="105"/>
      <c r="AX7" s="105"/>
      <c r="AY7" s="105"/>
      <c r="AZ7" s="105"/>
      <c r="BA7" s="105"/>
      <c r="BB7" s="105"/>
      <c r="BC7" s="105"/>
      <c r="BD7" s="105"/>
      <c r="BE7" s="105"/>
      <c r="BF7" s="105"/>
      <c r="BG7" s="105"/>
      <c r="BH7" s="105"/>
      <c r="BI7" s="105"/>
      <c r="BJ7" s="104" t="s">
        <v>186</v>
      </c>
      <c r="BK7" s="105"/>
      <c r="BL7" s="105"/>
      <c r="BM7" s="105"/>
      <c r="BN7" s="105"/>
      <c r="BO7" s="105"/>
      <c r="BP7" s="105"/>
      <c r="BQ7" s="105"/>
      <c r="BR7" s="105"/>
      <c r="BS7" s="105"/>
      <c r="BT7" s="105"/>
      <c r="BU7" s="105"/>
      <c r="BV7" s="105"/>
      <c r="BW7" s="105"/>
      <c r="BX7" s="105"/>
      <c r="BY7" s="105"/>
      <c r="BZ7" s="105"/>
      <c r="CA7" s="105"/>
      <c r="CB7" s="105"/>
    </row>
    <row r="8" spans="2:80" ht="39">
      <c r="B8" s="43" t="s">
        <v>103</v>
      </c>
      <c r="C8" s="43" t="s">
        <v>158</v>
      </c>
      <c r="D8" s="43" t="s">
        <v>37</v>
      </c>
      <c r="E8" s="43" t="s">
        <v>101</v>
      </c>
      <c r="F8" s="43" t="s">
        <v>102</v>
      </c>
      <c r="G8" s="43" t="s">
        <v>129</v>
      </c>
      <c r="H8" s="43" t="s">
        <v>33</v>
      </c>
      <c r="I8" s="43" t="s">
        <v>34</v>
      </c>
      <c r="J8" s="43" t="s">
        <v>35</v>
      </c>
      <c r="K8" s="43" t="s">
        <v>36</v>
      </c>
      <c r="L8" s="43" t="s">
        <v>159</v>
      </c>
      <c r="M8" s="43" t="s">
        <v>119</v>
      </c>
      <c r="N8" s="43" t="s">
        <v>160</v>
      </c>
      <c r="O8" s="43" t="s">
        <v>162</v>
      </c>
      <c r="P8" s="43" t="s">
        <v>163</v>
      </c>
      <c r="Q8" s="43" t="s">
        <v>164</v>
      </c>
      <c r="R8" s="43" t="s">
        <v>165</v>
      </c>
      <c r="S8" s="43" t="s">
        <v>38</v>
      </c>
      <c r="T8" s="43" t="s">
        <v>3</v>
      </c>
      <c r="U8" s="43" t="s">
        <v>39</v>
      </c>
      <c r="V8" s="43" t="s">
        <v>90</v>
      </c>
      <c r="W8" s="43" t="s">
        <v>40</v>
      </c>
      <c r="X8" s="43" t="s">
        <v>91</v>
      </c>
      <c r="Y8" s="43" t="s">
        <v>41</v>
      </c>
      <c r="Z8" s="43" t="s">
        <v>42</v>
      </c>
      <c r="AA8" s="43" t="s">
        <v>43</v>
      </c>
      <c r="AB8" s="43" t="s">
        <v>3</v>
      </c>
      <c r="AC8" s="43" t="s">
        <v>39</v>
      </c>
      <c r="AD8" s="43" t="s">
        <v>90</v>
      </c>
      <c r="AE8" s="43" t="s">
        <v>40</v>
      </c>
      <c r="AF8" s="43" t="s">
        <v>91</v>
      </c>
      <c r="AG8" s="43" t="s">
        <v>41</v>
      </c>
      <c r="AH8" s="43" t="s">
        <v>42</v>
      </c>
      <c r="AI8" s="43" t="s">
        <v>166</v>
      </c>
      <c r="AJ8" s="43" t="s">
        <v>59</v>
      </c>
      <c r="AK8" s="43" t="s">
        <v>60</v>
      </c>
      <c r="AL8" s="43" t="s">
        <v>61</v>
      </c>
      <c r="AM8" s="43" t="s">
        <v>62</v>
      </c>
      <c r="AN8" s="43" t="s">
        <v>114</v>
      </c>
      <c r="AO8" s="43" t="s">
        <v>44</v>
      </c>
      <c r="AP8" s="43" t="s">
        <v>45</v>
      </c>
      <c r="AQ8" s="43" t="s">
        <v>46</v>
      </c>
      <c r="AR8" s="43" t="s">
        <v>94</v>
      </c>
      <c r="AS8" s="43" t="s">
        <v>47</v>
      </c>
      <c r="AT8" s="43" t="s">
        <v>48</v>
      </c>
      <c r="AU8" s="43" t="s">
        <v>49</v>
      </c>
      <c r="AV8" s="43" t="s">
        <v>50</v>
      </c>
      <c r="AW8" s="43" t="s">
        <v>51</v>
      </c>
      <c r="AX8" s="43" t="s">
        <v>52</v>
      </c>
      <c r="AY8" s="43" t="s">
        <v>53</v>
      </c>
      <c r="AZ8" s="43" t="s">
        <v>54</v>
      </c>
      <c r="BA8" s="43" t="s">
        <v>95</v>
      </c>
      <c r="BB8" s="43" t="s">
        <v>96</v>
      </c>
      <c r="BC8" s="43" t="s">
        <v>97</v>
      </c>
      <c r="BD8" s="43" t="s">
        <v>98</v>
      </c>
      <c r="BE8" s="43" t="s">
        <v>99</v>
      </c>
      <c r="BF8" s="43" t="s">
        <v>100</v>
      </c>
      <c r="BG8" s="43" t="s">
        <v>168</v>
      </c>
      <c r="BH8" s="43" t="s">
        <v>167</v>
      </c>
      <c r="BI8" s="43" t="s">
        <v>187</v>
      </c>
      <c r="BJ8" s="43" t="s">
        <v>169</v>
      </c>
      <c r="BK8" s="43" t="s">
        <v>170</v>
      </c>
      <c r="BL8" s="43" t="s">
        <v>171</v>
      </c>
      <c r="BM8" s="43" t="s">
        <v>172</v>
      </c>
      <c r="BN8" s="43" t="s">
        <v>173</v>
      </c>
      <c r="BO8" s="43" t="s">
        <v>174</v>
      </c>
      <c r="BP8" s="43" t="s">
        <v>175</v>
      </c>
      <c r="BQ8" s="43" t="s">
        <v>176</v>
      </c>
      <c r="BR8" s="43" t="s">
        <v>177</v>
      </c>
      <c r="BS8" s="43" t="s">
        <v>178</v>
      </c>
      <c r="BT8" s="43" t="s">
        <v>179</v>
      </c>
      <c r="BU8" s="43" t="s">
        <v>148</v>
      </c>
      <c r="BV8" s="43" t="s">
        <v>149</v>
      </c>
      <c r="BW8" s="43" t="s">
        <v>180</v>
      </c>
      <c r="BX8" s="43" t="s">
        <v>181</v>
      </c>
      <c r="BY8" s="43" t="s">
        <v>182</v>
      </c>
      <c r="BZ8" s="43" t="s">
        <v>183</v>
      </c>
      <c r="CA8" s="43" t="s">
        <v>184</v>
      </c>
      <c r="CB8" s="43" t="s">
        <v>185</v>
      </c>
    </row>
    <row r="9" spans="2:80" ht="14.2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row>
    <row r="10" spans="2:80" ht="14.2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c r="BG10" s="44"/>
      <c r="BH10" s="44"/>
      <c r="BI10" s="44"/>
      <c r="BJ10" s="44"/>
      <c r="BK10" s="44"/>
      <c r="BL10" s="44"/>
      <c r="BM10" s="44"/>
      <c r="BN10" s="44"/>
      <c r="BO10" s="44"/>
      <c r="BP10" s="44"/>
      <c r="BQ10" s="44"/>
      <c r="BR10" s="44"/>
      <c r="BS10" s="44"/>
      <c r="BT10" s="44"/>
      <c r="BU10" s="44"/>
      <c r="BV10" s="44"/>
      <c r="BW10" s="44"/>
      <c r="BX10" s="44"/>
      <c r="BY10" s="44"/>
      <c r="BZ10" s="44"/>
      <c r="CA10" s="44"/>
      <c r="CB10" s="44"/>
    </row>
    <row r="11" spans="2:80" ht="14.25">
      <c r="B11" s="44"/>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c r="BF11" s="44"/>
      <c r="BG11" s="44"/>
      <c r="BH11" s="44"/>
      <c r="BI11" s="44"/>
      <c r="BJ11" s="44"/>
      <c r="BK11" s="44"/>
      <c r="BL11" s="44"/>
      <c r="BM11" s="44"/>
      <c r="BN11" s="44"/>
      <c r="BO11" s="44"/>
      <c r="BP11" s="44"/>
      <c r="BQ11" s="44"/>
      <c r="BR11" s="44"/>
      <c r="BS11" s="44"/>
      <c r="BT11" s="44"/>
      <c r="BU11" s="44"/>
      <c r="BV11" s="44"/>
      <c r="BW11" s="44"/>
      <c r="BX11" s="44"/>
      <c r="BY11" s="44"/>
      <c r="BZ11" s="44"/>
      <c r="CA11" s="44"/>
      <c r="CB11" s="44"/>
    </row>
    <row r="12" spans="2:80" ht="14.2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4"/>
      <c r="AZ12" s="44"/>
      <c r="BA12" s="44"/>
      <c r="BB12" s="44"/>
      <c r="BC12" s="44"/>
      <c r="BD12" s="44"/>
      <c r="BE12" s="44"/>
      <c r="BF12" s="44"/>
      <c r="BG12" s="44"/>
      <c r="BH12" s="44"/>
      <c r="BI12" s="44"/>
      <c r="BJ12" s="44"/>
      <c r="BK12" s="44"/>
      <c r="BL12" s="44"/>
      <c r="BM12" s="44"/>
      <c r="BN12" s="44"/>
      <c r="BO12" s="44"/>
      <c r="BP12" s="44"/>
      <c r="BQ12" s="44"/>
      <c r="BR12" s="44"/>
      <c r="BS12" s="44"/>
      <c r="BT12" s="44"/>
      <c r="BU12" s="44"/>
      <c r="BV12" s="44"/>
      <c r="BW12" s="44"/>
      <c r="BX12" s="44"/>
      <c r="BY12" s="44"/>
      <c r="BZ12" s="44"/>
      <c r="CA12" s="44"/>
      <c r="CB12" s="44"/>
    </row>
    <row r="13" spans="2:80" ht="14.25">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44"/>
      <c r="BF13" s="44"/>
      <c r="BG13" s="44"/>
      <c r="BH13" s="44"/>
      <c r="BI13" s="44"/>
      <c r="BJ13" s="44"/>
      <c r="BK13" s="44"/>
      <c r="BL13" s="44"/>
      <c r="BM13" s="44"/>
      <c r="BN13" s="44"/>
      <c r="BO13" s="44"/>
      <c r="BP13" s="44"/>
      <c r="BQ13" s="44"/>
      <c r="BR13" s="44"/>
      <c r="BS13" s="44"/>
      <c r="BT13" s="44"/>
      <c r="BU13" s="44"/>
      <c r="BV13" s="44"/>
      <c r="BW13" s="44"/>
      <c r="BX13" s="44"/>
      <c r="BY13" s="44"/>
      <c r="BZ13" s="44"/>
      <c r="CA13" s="44"/>
      <c r="CB13" s="44"/>
    </row>
    <row r="14" spans="2:80" ht="14.2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row>
    <row r="15" spans="2:80" ht="14.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row>
    <row r="16" spans="2:80" ht="14.2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c r="BF16" s="44"/>
      <c r="BG16" s="44"/>
      <c r="BH16" s="44"/>
      <c r="BI16" s="44"/>
      <c r="BJ16" s="44"/>
      <c r="BK16" s="44"/>
      <c r="BL16" s="44"/>
      <c r="BM16" s="44"/>
      <c r="BN16" s="44"/>
      <c r="BO16" s="44"/>
      <c r="BP16" s="44"/>
      <c r="BQ16" s="44"/>
      <c r="BR16" s="44"/>
      <c r="BS16" s="44"/>
      <c r="BT16" s="44"/>
      <c r="BU16" s="44"/>
      <c r="BV16" s="44"/>
      <c r="BW16" s="44"/>
      <c r="BX16" s="44"/>
      <c r="BY16" s="44"/>
      <c r="BZ16" s="44"/>
      <c r="CA16" s="44"/>
      <c r="CB16" s="44"/>
    </row>
    <row r="17" spans="2:80" ht="14.2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L17" s="44"/>
      <c r="AM17" s="44"/>
      <c r="AN17" s="44"/>
      <c r="AO17" s="44"/>
      <c r="AP17" s="44"/>
      <c r="AQ17" s="44"/>
      <c r="AR17" s="44"/>
      <c r="AS17" s="44"/>
      <c r="AT17" s="44"/>
      <c r="AU17" s="44"/>
      <c r="AV17" s="44"/>
      <c r="AW17" s="44"/>
      <c r="AX17" s="44"/>
      <c r="AY17" s="44"/>
      <c r="AZ17" s="44"/>
      <c r="BA17" s="44"/>
      <c r="BB17" s="44"/>
      <c r="BC17" s="44"/>
      <c r="BD17" s="44"/>
      <c r="BE17" s="44"/>
      <c r="BF17" s="44"/>
      <c r="BG17" s="44"/>
      <c r="BH17" s="44"/>
      <c r="BI17" s="44"/>
      <c r="BJ17" s="44"/>
      <c r="BK17" s="44"/>
      <c r="BL17" s="44"/>
      <c r="BM17" s="44"/>
      <c r="BN17" s="44"/>
      <c r="BO17" s="44"/>
      <c r="BP17" s="44"/>
      <c r="BQ17" s="44"/>
      <c r="BR17" s="44"/>
      <c r="BS17" s="44"/>
      <c r="BT17" s="44"/>
      <c r="BU17" s="44"/>
      <c r="BV17" s="44"/>
      <c r="BW17" s="44"/>
      <c r="BX17" s="44"/>
      <c r="BY17" s="44"/>
      <c r="BZ17" s="44"/>
      <c r="CA17" s="44"/>
      <c r="CB17" s="44"/>
    </row>
    <row r="18" spans="2:80" ht="14.2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4"/>
      <c r="BA18" s="44"/>
      <c r="BB18" s="44"/>
      <c r="BC18" s="44"/>
      <c r="BD18" s="44"/>
      <c r="BE18" s="44"/>
      <c r="BF18" s="44"/>
      <c r="BG18" s="44"/>
      <c r="BH18" s="44"/>
      <c r="BI18" s="44"/>
      <c r="BJ18" s="44"/>
      <c r="BK18" s="44"/>
      <c r="BL18" s="44"/>
      <c r="BM18" s="44"/>
      <c r="BN18" s="44"/>
      <c r="BO18" s="44"/>
      <c r="BP18" s="44"/>
      <c r="BQ18" s="44"/>
      <c r="BR18" s="44"/>
      <c r="BS18" s="44"/>
      <c r="BT18" s="44"/>
      <c r="BU18" s="44"/>
      <c r="BV18" s="44"/>
      <c r="BW18" s="44"/>
      <c r="BX18" s="44"/>
      <c r="BY18" s="44"/>
      <c r="BZ18" s="44"/>
      <c r="CA18" s="44"/>
      <c r="CB18" s="44"/>
    </row>
    <row r="19" spans="2:80" ht="14.25">
      <c r="B19" s="44"/>
      <c r="C19" s="44"/>
      <c r="D19" s="44"/>
      <c r="E19" s="44"/>
      <c r="F19" s="44"/>
      <c r="G19" s="44"/>
      <c r="H19" s="44"/>
      <c r="I19" s="44"/>
      <c r="J19" s="44"/>
      <c r="K19" s="44"/>
      <c r="L19" s="44"/>
      <c r="M19" s="44"/>
      <c r="N19" s="44"/>
      <c r="O19" s="44"/>
      <c r="P19" s="44"/>
      <c r="Q19" s="44"/>
      <c r="R19" s="44"/>
      <c r="S19" s="44"/>
      <c r="T19" s="44"/>
      <c r="U19" s="44"/>
      <c r="V19" s="44"/>
      <c r="W19" s="44"/>
      <c r="X19" s="44"/>
      <c r="Y19" s="44"/>
      <c r="Z19" s="44"/>
      <c r="AA19" s="44"/>
      <c r="AB19" s="44"/>
      <c r="AC19" s="44"/>
      <c r="AD19" s="44"/>
      <c r="AE19" s="44"/>
      <c r="AF19" s="44"/>
      <c r="AG19" s="44"/>
      <c r="AH19" s="44"/>
      <c r="AI19" s="44"/>
      <c r="AJ19" s="44"/>
      <c r="AK19" s="44"/>
      <c r="AL19" s="44"/>
      <c r="AM19" s="44"/>
      <c r="AN19" s="44"/>
      <c r="AO19" s="44"/>
      <c r="AP19" s="44"/>
      <c r="AQ19" s="44"/>
      <c r="AR19" s="44"/>
      <c r="AS19" s="44"/>
      <c r="AT19" s="44"/>
      <c r="AU19" s="44"/>
      <c r="AV19" s="44"/>
      <c r="AW19" s="44"/>
      <c r="AX19" s="44"/>
      <c r="AY19" s="44"/>
      <c r="AZ19" s="44"/>
      <c r="BA19" s="44"/>
      <c r="BB19" s="44"/>
      <c r="BC19" s="44"/>
      <c r="BD19" s="44"/>
      <c r="BE19" s="44"/>
      <c r="BF19" s="44"/>
      <c r="BG19" s="44"/>
      <c r="BH19" s="44"/>
      <c r="BI19" s="44"/>
      <c r="BJ19" s="44"/>
      <c r="BK19" s="44"/>
      <c r="BL19" s="44"/>
      <c r="BM19" s="44"/>
      <c r="BN19" s="44"/>
      <c r="BO19" s="44"/>
      <c r="BP19" s="44"/>
      <c r="BQ19" s="44"/>
      <c r="BR19" s="44"/>
      <c r="BS19" s="44"/>
      <c r="BT19" s="44"/>
      <c r="BU19" s="44"/>
      <c r="BV19" s="44"/>
      <c r="BW19" s="44"/>
      <c r="BX19" s="44"/>
      <c r="BY19" s="44"/>
      <c r="BZ19" s="44"/>
      <c r="CA19" s="44"/>
      <c r="CB19" s="44"/>
    </row>
    <row r="20" spans="2:80" ht="14.25">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c r="BD20" s="44"/>
      <c r="BE20" s="44"/>
      <c r="BF20" s="44"/>
      <c r="BG20" s="44"/>
      <c r="BH20" s="44"/>
      <c r="BI20" s="44"/>
      <c r="BJ20" s="44"/>
      <c r="BK20" s="44"/>
      <c r="BL20" s="44"/>
      <c r="BM20" s="44"/>
      <c r="BN20" s="44"/>
      <c r="BO20" s="44"/>
      <c r="BP20" s="44"/>
      <c r="BQ20" s="44"/>
      <c r="BR20" s="44"/>
      <c r="BS20" s="44"/>
      <c r="BT20" s="44"/>
      <c r="BU20" s="44"/>
      <c r="BV20" s="44"/>
      <c r="BW20" s="44"/>
      <c r="BX20" s="44"/>
      <c r="BY20" s="44"/>
      <c r="BZ20" s="44"/>
      <c r="CA20" s="44"/>
      <c r="CB20" s="44"/>
    </row>
    <row r="21" spans="2:80" ht="14.25">
      <c r="B21" s="44"/>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row>
    <row r="22" spans="2:80" ht="14.25">
      <c r="B22" s="44"/>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c r="AS22" s="44"/>
      <c r="AT22" s="44"/>
      <c r="AU22" s="44"/>
      <c r="AV22" s="44"/>
      <c r="AW22" s="44"/>
      <c r="AX22" s="44"/>
      <c r="AY22" s="44"/>
      <c r="AZ22" s="44"/>
      <c r="BA22" s="44"/>
      <c r="BB22" s="44"/>
      <c r="BC22" s="44"/>
      <c r="BD22" s="44"/>
      <c r="BE22" s="44"/>
      <c r="BF22" s="44"/>
      <c r="BG22" s="44"/>
      <c r="BH22" s="44"/>
      <c r="BI22" s="44"/>
      <c r="BJ22" s="44"/>
      <c r="BK22" s="44"/>
      <c r="BL22" s="44"/>
      <c r="BM22" s="44"/>
      <c r="BN22" s="44"/>
      <c r="BO22" s="44"/>
      <c r="BP22" s="44"/>
      <c r="BQ22" s="44"/>
      <c r="BR22" s="44"/>
      <c r="BS22" s="44"/>
      <c r="BT22" s="44"/>
      <c r="BU22" s="44"/>
      <c r="BV22" s="44"/>
      <c r="BW22" s="44"/>
      <c r="BX22" s="44"/>
      <c r="BY22" s="44"/>
      <c r="BZ22" s="44"/>
      <c r="CA22" s="44"/>
      <c r="CB22" s="44"/>
    </row>
    <row r="23" spans="2:80" ht="14.25">
      <c r="B23" s="44"/>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c r="AM23" s="44"/>
      <c r="AN23" s="44"/>
      <c r="AO23" s="44"/>
      <c r="AP23" s="44"/>
      <c r="AQ23" s="44"/>
      <c r="AR23" s="44"/>
      <c r="AS23" s="44"/>
      <c r="AT23" s="44"/>
      <c r="AU23" s="44"/>
      <c r="AV23" s="44"/>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c r="BU23" s="44"/>
      <c r="BV23" s="44"/>
      <c r="BW23" s="44"/>
      <c r="BX23" s="44"/>
      <c r="BY23" s="44"/>
      <c r="BZ23" s="44"/>
      <c r="CA23" s="44"/>
      <c r="CB23" s="44"/>
    </row>
    <row r="24" spans="2:80" ht="14.25">
      <c r="B24" s="44"/>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c r="AS24" s="44"/>
      <c r="AT24" s="44"/>
      <c r="AU24" s="44"/>
      <c r="AV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c r="BU24" s="44"/>
      <c r="BV24" s="44"/>
      <c r="BW24" s="44"/>
      <c r="BX24" s="44"/>
      <c r="BY24" s="44"/>
      <c r="BZ24" s="44"/>
      <c r="CA24" s="44"/>
      <c r="CB24" s="44"/>
    </row>
    <row r="25" spans="2:80" ht="14.25">
      <c r="B25" s="44"/>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c r="BF25" s="44"/>
      <c r="BG25" s="44"/>
      <c r="BH25" s="44"/>
      <c r="BI25" s="44"/>
      <c r="BJ25" s="44"/>
      <c r="BK25" s="44"/>
      <c r="BL25" s="44"/>
      <c r="BM25" s="44"/>
      <c r="BN25" s="44"/>
      <c r="BO25" s="44"/>
      <c r="BP25" s="44"/>
      <c r="BQ25" s="44"/>
      <c r="BR25" s="44"/>
      <c r="BS25" s="44"/>
      <c r="BT25" s="44"/>
      <c r="BU25" s="44"/>
      <c r="BV25" s="44"/>
      <c r="BW25" s="44"/>
      <c r="BX25" s="44"/>
      <c r="BY25" s="44"/>
      <c r="BZ25" s="44"/>
      <c r="CA25" s="44"/>
      <c r="CB25" s="44"/>
    </row>
    <row r="26" spans="2:80" ht="14.25">
      <c r="B26" s="44"/>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row>
    <row r="27" spans="2:80" ht="14.25">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44"/>
      <c r="BI27" s="44"/>
      <c r="BJ27" s="44"/>
      <c r="BK27" s="44"/>
      <c r="BL27" s="44"/>
      <c r="BM27" s="44"/>
      <c r="BN27" s="44"/>
      <c r="BO27" s="44"/>
      <c r="BP27" s="44"/>
      <c r="BQ27" s="44"/>
      <c r="BR27" s="44"/>
      <c r="BS27" s="44"/>
      <c r="BT27" s="44"/>
      <c r="BU27" s="44"/>
      <c r="BV27" s="44"/>
      <c r="BW27" s="44"/>
      <c r="BX27" s="44"/>
      <c r="BY27" s="44"/>
      <c r="BZ27" s="44"/>
      <c r="CA27" s="44"/>
      <c r="CB27" s="44"/>
    </row>
    <row r="28" spans="2:80" ht="14.25">
      <c r="B28" s="44"/>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c r="AS28" s="44"/>
      <c r="AT28" s="44"/>
      <c r="AU28" s="44"/>
      <c r="AV28" s="44"/>
      <c r="AW28" s="44"/>
      <c r="AX28" s="44"/>
      <c r="AY28" s="44"/>
      <c r="AZ28" s="44"/>
      <c r="BA28" s="44"/>
      <c r="BB28" s="44"/>
      <c r="BC28" s="44"/>
      <c r="BD28" s="44"/>
      <c r="BE28" s="44"/>
      <c r="BF28" s="44"/>
      <c r="BG28" s="44"/>
      <c r="BH28" s="44"/>
      <c r="BI28" s="44"/>
      <c r="BJ28" s="44"/>
      <c r="BK28" s="44"/>
      <c r="BL28" s="44"/>
      <c r="BM28" s="44"/>
      <c r="BN28" s="44"/>
      <c r="BO28" s="44"/>
      <c r="BP28" s="44"/>
      <c r="BQ28" s="44"/>
      <c r="BR28" s="44"/>
      <c r="BS28" s="44"/>
      <c r="BT28" s="44"/>
      <c r="BU28" s="44"/>
      <c r="BV28" s="44"/>
      <c r="BW28" s="44"/>
      <c r="BX28" s="44"/>
      <c r="BY28" s="44"/>
      <c r="BZ28" s="44"/>
      <c r="CA28" s="44"/>
      <c r="CB28" s="44"/>
    </row>
    <row r="29" spans="2:80" ht="14.25">
      <c r="B29" s="44"/>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c r="BD29" s="44"/>
      <c r="BE29" s="44"/>
      <c r="BF29" s="44"/>
      <c r="BG29" s="44"/>
      <c r="BH29" s="44"/>
      <c r="BI29" s="44"/>
      <c r="BJ29" s="44"/>
      <c r="BK29" s="44"/>
      <c r="BL29" s="44"/>
      <c r="BM29" s="44"/>
      <c r="BN29" s="44"/>
      <c r="BO29" s="44"/>
      <c r="BP29" s="44"/>
      <c r="BQ29" s="44"/>
      <c r="BR29" s="44"/>
      <c r="BS29" s="44"/>
      <c r="BT29" s="44"/>
      <c r="BU29" s="44"/>
      <c r="BV29" s="44"/>
      <c r="BW29" s="44"/>
      <c r="BX29" s="44"/>
      <c r="BY29" s="44"/>
      <c r="BZ29" s="44"/>
      <c r="CA29" s="44"/>
      <c r="CB29" s="44"/>
    </row>
    <row r="30" spans="2:80" ht="14.25">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row>
    <row r="31" spans="2:80" ht="14.25">
      <c r="B31" s="44"/>
      <c r="C31" s="44"/>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44"/>
      <c r="AS31" s="44"/>
      <c r="AT31" s="44"/>
      <c r="AU31" s="44"/>
      <c r="AV31" s="44"/>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c r="BU31" s="44"/>
      <c r="BV31" s="44"/>
      <c r="BW31" s="44"/>
      <c r="BX31" s="44"/>
      <c r="BY31" s="44"/>
      <c r="BZ31" s="44"/>
      <c r="CA31" s="44"/>
      <c r="CB31" s="44"/>
    </row>
    <row r="32" spans="2:80" ht="14.25">
      <c r="B32" s="44"/>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44"/>
      <c r="AS32" s="44"/>
      <c r="AT32" s="44"/>
      <c r="AU32" s="44"/>
      <c r="AV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c r="BU32" s="44"/>
      <c r="BV32" s="44"/>
      <c r="BW32" s="44"/>
      <c r="BX32" s="44"/>
      <c r="BY32" s="44"/>
      <c r="BZ32" s="44"/>
      <c r="CA32" s="44"/>
      <c r="CB32" s="44"/>
    </row>
    <row r="33" spans="2:80" ht="14.25">
      <c r="B33" s="44"/>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c r="AQ33" s="44"/>
      <c r="AR33" s="44"/>
      <c r="AS33" s="44"/>
      <c r="AT33" s="44"/>
      <c r="AU33" s="44"/>
      <c r="AV33" s="44"/>
      <c r="AW33" s="44"/>
      <c r="AX33" s="44"/>
      <c r="AY33" s="44"/>
      <c r="AZ33" s="44"/>
      <c r="BA33" s="44"/>
      <c r="BB33" s="44"/>
      <c r="BC33" s="44"/>
      <c r="BD33" s="44"/>
      <c r="BE33" s="44"/>
      <c r="BF33" s="44"/>
      <c r="BG33" s="44"/>
      <c r="BH33" s="44"/>
      <c r="BI33" s="44"/>
      <c r="BJ33" s="44"/>
      <c r="BK33" s="44"/>
      <c r="BL33" s="44"/>
      <c r="BM33" s="44"/>
      <c r="BN33" s="44"/>
      <c r="BO33" s="44"/>
      <c r="BP33" s="44"/>
      <c r="BQ33" s="44"/>
      <c r="BR33" s="44"/>
      <c r="BS33" s="44"/>
      <c r="BT33" s="44"/>
      <c r="BU33" s="44"/>
      <c r="BV33" s="44"/>
      <c r="BW33" s="44"/>
      <c r="BX33" s="44"/>
      <c r="BY33" s="44"/>
      <c r="BZ33" s="44"/>
      <c r="CA33" s="44"/>
      <c r="CB33" s="44"/>
    </row>
    <row r="34" spans="2:80" ht="14.25">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c r="AO34" s="44"/>
      <c r="AP34" s="44"/>
      <c r="AQ34" s="44"/>
      <c r="AR34" s="44"/>
      <c r="AS34" s="44"/>
      <c r="AT34" s="44"/>
      <c r="AU34" s="44"/>
      <c r="AV34" s="44"/>
      <c r="AW34" s="44"/>
      <c r="AX34" s="44"/>
      <c r="AY34" s="44"/>
      <c r="AZ34" s="44"/>
      <c r="BA34" s="44"/>
      <c r="BB34" s="44"/>
      <c r="BC34" s="44"/>
      <c r="BD34" s="44"/>
      <c r="BE34" s="44"/>
      <c r="BF34" s="44"/>
      <c r="BG34" s="44"/>
      <c r="BH34" s="44"/>
      <c r="BI34" s="44"/>
      <c r="BJ34" s="44"/>
      <c r="BK34" s="44"/>
      <c r="BL34" s="44"/>
      <c r="BM34" s="44"/>
      <c r="BN34" s="44"/>
      <c r="BO34" s="44"/>
      <c r="BP34" s="44"/>
      <c r="BQ34" s="44"/>
      <c r="BR34" s="44"/>
      <c r="BS34" s="44"/>
      <c r="BT34" s="44"/>
      <c r="BU34" s="44"/>
      <c r="BV34" s="44"/>
      <c r="BW34" s="44"/>
      <c r="BX34" s="44"/>
      <c r="BY34" s="44"/>
      <c r="BZ34" s="44"/>
      <c r="CA34" s="44"/>
      <c r="CB34" s="44"/>
    </row>
    <row r="35" spans="2:80" ht="14.25">
      <c r="B35" s="44"/>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c r="BD35" s="44"/>
      <c r="BE35" s="44"/>
      <c r="BF35" s="44"/>
      <c r="BG35" s="44"/>
      <c r="BH35" s="44"/>
      <c r="BI35" s="44"/>
      <c r="BJ35" s="44"/>
      <c r="BK35" s="44"/>
      <c r="BL35" s="44"/>
      <c r="BM35" s="44"/>
      <c r="BN35" s="44"/>
      <c r="BO35" s="44"/>
      <c r="BP35" s="44"/>
      <c r="BQ35" s="44"/>
      <c r="BR35" s="44"/>
      <c r="BS35" s="44"/>
      <c r="BT35" s="44"/>
      <c r="BU35" s="44"/>
      <c r="BV35" s="44"/>
      <c r="BW35" s="44"/>
      <c r="BX35" s="44"/>
      <c r="BY35" s="44"/>
      <c r="BZ35" s="44"/>
      <c r="CA35" s="44"/>
      <c r="CB35" s="44"/>
    </row>
    <row r="36" spans="2:80" ht="14.25">
      <c r="B36" s="44"/>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c r="BD36" s="44"/>
      <c r="BE36" s="44"/>
      <c r="BF36" s="44"/>
      <c r="BG36" s="44"/>
      <c r="BH36" s="44"/>
      <c r="BI36" s="44"/>
      <c r="BJ36" s="44"/>
      <c r="BK36" s="44"/>
      <c r="BL36" s="44"/>
      <c r="BM36" s="44"/>
      <c r="BN36" s="44"/>
      <c r="BO36" s="44"/>
      <c r="BP36" s="44"/>
      <c r="BQ36" s="44"/>
      <c r="BR36" s="44"/>
      <c r="BS36" s="44"/>
      <c r="BT36" s="44"/>
      <c r="BU36" s="44"/>
      <c r="BV36" s="44"/>
      <c r="BW36" s="44"/>
      <c r="BX36" s="44"/>
      <c r="BY36" s="44"/>
      <c r="BZ36" s="44"/>
      <c r="CA36" s="44"/>
      <c r="CB36" s="44"/>
    </row>
    <row r="37" spans="2:80" ht="14.25">
      <c r="B37" s="44"/>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44"/>
      <c r="AF37" s="44"/>
      <c r="AG37" s="44"/>
      <c r="AH37" s="44"/>
      <c r="AI37" s="44"/>
      <c r="AJ37" s="44"/>
      <c r="AK37" s="44"/>
      <c r="AL37" s="44"/>
      <c r="AM37" s="44"/>
      <c r="AN37" s="44"/>
      <c r="AO37" s="44"/>
      <c r="AP37" s="44"/>
      <c r="AQ37" s="44"/>
      <c r="AR37" s="44"/>
      <c r="AS37" s="44"/>
      <c r="AT37" s="44"/>
      <c r="AU37" s="44"/>
      <c r="AV37" s="44"/>
      <c r="AW37" s="44"/>
      <c r="AX37" s="44"/>
      <c r="AY37" s="44"/>
      <c r="AZ37" s="44"/>
      <c r="BA37" s="44"/>
      <c r="BB37" s="44"/>
      <c r="BC37" s="44"/>
      <c r="BD37" s="44"/>
      <c r="BE37" s="44"/>
      <c r="BF37" s="44"/>
      <c r="BG37" s="44"/>
      <c r="BH37" s="44"/>
      <c r="BI37" s="44"/>
      <c r="BJ37" s="44"/>
      <c r="BK37" s="44"/>
      <c r="BL37" s="44"/>
      <c r="BM37" s="44"/>
      <c r="BN37" s="44"/>
      <c r="BO37" s="44"/>
      <c r="BP37" s="44"/>
      <c r="BQ37" s="44"/>
      <c r="BR37" s="44"/>
      <c r="BS37" s="44"/>
      <c r="BT37" s="44"/>
      <c r="BU37" s="44"/>
      <c r="BV37" s="44"/>
      <c r="BW37" s="44"/>
      <c r="BX37" s="44"/>
      <c r="BY37" s="44"/>
      <c r="BZ37" s="44"/>
      <c r="CA37" s="44"/>
      <c r="CB37" s="44"/>
    </row>
    <row r="38" spans="2:80" ht="14.25">
      <c r="B38" s="44"/>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c r="BD38" s="44"/>
      <c r="BE38" s="44"/>
      <c r="BF38" s="44"/>
      <c r="BG38" s="44"/>
      <c r="BH38" s="44"/>
      <c r="BI38" s="44"/>
      <c r="BJ38" s="44"/>
      <c r="BK38" s="44"/>
      <c r="BL38" s="44"/>
      <c r="BM38" s="44"/>
      <c r="BN38" s="44"/>
      <c r="BO38" s="44"/>
      <c r="BP38" s="44"/>
      <c r="BQ38" s="44"/>
      <c r="BR38" s="44"/>
      <c r="BS38" s="44"/>
      <c r="BT38" s="44"/>
      <c r="BU38" s="44"/>
      <c r="BV38" s="44"/>
      <c r="BW38" s="44"/>
      <c r="BX38" s="44"/>
      <c r="BY38" s="44"/>
      <c r="BZ38" s="44"/>
      <c r="CA38" s="44"/>
      <c r="CB38" s="44"/>
    </row>
    <row r="39" spans="2:80" ht="14.25">
      <c r="B39" s="44"/>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row>
    <row r="40" spans="2:80" ht="14.25">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row>
    <row r="41" spans="2:80" ht="14.25">
      <c r="B41" s="44"/>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c r="AQ41" s="44"/>
      <c r="AR41" s="44"/>
      <c r="AS41" s="44"/>
      <c r="AT41" s="44"/>
      <c r="AU41" s="44"/>
      <c r="AV41" s="44"/>
      <c r="AW41" s="44"/>
      <c r="AX41" s="44"/>
      <c r="AY41" s="44"/>
      <c r="AZ41" s="44"/>
      <c r="BA41" s="44"/>
      <c r="BB41" s="44"/>
      <c r="BC41" s="44"/>
      <c r="BD41" s="44"/>
      <c r="BE41" s="44"/>
      <c r="BF41" s="44"/>
      <c r="BG41" s="44"/>
      <c r="BH41" s="44"/>
      <c r="BI41" s="44"/>
      <c r="BJ41" s="44"/>
      <c r="BK41" s="44"/>
      <c r="BL41" s="44"/>
      <c r="BM41" s="44"/>
      <c r="BN41" s="44"/>
      <c r="BO41" s="44"/>
      <c r="BP41" s="44"/>
      <c r="BQ41" s="44"/>
      <c r="BR41" s="44"/>
      <c r="BS41" s="44"/>
      <c r="BT41" s="44"/>
      <c r="BU41" s="44"/>
      <c r="BV41" s="44"/>
      <c r="BW41" s="44"/>
      <c r="BX41" s="44"/>
      <c r="BY41" s="44"/>
      <c r="BZ41" s="44"/>
      <c r="CA41" s="44"/>
      <c r="CB41" s="44"/>
    </row>
    <row r="42" spans="2:80" ht="14.25">
      <c r="B42" s="44"/>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4"/>
      <c r="AO42" s="44"/>
      <c r="AP42" s="44"/>
      <c r="AQ42" s="44"/>
      <c r="AR42" s="44"/>
      <c r="AS42" s="44"/>
      <c r="AT42" s="44"/>
      <c r="AU42" s="44"/>
      <c r="AV42" s="44"/>
      <c r="AW42" s="44"/>
      <c r="AX42" s="44"/>
      <c r="AY42" s="44"/>
      <c r="AZ42" s="44"/>
      <c r="BA42" s="44"/>
      <c r="BB42" s="44"/>
      <c r="BC42" s="44"/>
      <c r="BD42" s="44"/>
      <c r="BE42" s="44"/>
      <c r="BF42" s="44"/>
      <c r="BG42" s="44"/>
      <c r="BH42" s="44"/>
      <c r="BI42" s="44"/>
      <c r="BJ42" s="44"/>
      <c r="BK42" s="44"/>
      <c r="BL42" s="44"/>
      <c r="BM42" s="44"/>
      <c r="BN42" s="44"/>
      <c r="BO42" s="44"/>
      <c r="BP42" s="44"/>
      <c r="BQ42" s="44"/>
      <c r="BR42" s="44"/>
      <c r="BS42" s="44"/>
      <c r="BT42" s="44"/>
      <c r="BU42" s="44"/>
      <c r="BV42" s="44"/>
      <c r="BW42" s="44"/>
      <c r="BX42" s="44"/>
      <c r="BY42" s="44"/>
      <c r="BZ42" s="44"/>
      <c r="CA42" s="44"/>
      <c r="CB42" s="44"/>
    </row>
    <row r="43" spans="2:80" ht="14.25">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c r="BA43" s="44"/>
      <c r="BB43" s="44"/>
      <c r="BC43" s="44"/>
      <c r="BD43" s="44"/>
      <c r="BE43" s="44"/>
      <c r="BF43" s="44"/>
      <c r="BG43" s="44"/>
      <c r="BH43" s="44"/>
      <c r="BI43" s="44"/>
      <c r="BJ43" s="44"/>
      <c r="BK43" s="44"/>
      <c r="BL43" s="44"/>
      <c r="BM43" s="44"/>
      <c r="BN43" s="44"/>
      <c r="BO43" s="44"/>
      <c r="BP43" s="44"/>
      <c r="BQ43" s="44"/>
      <c r="BR43" s="44"/>
      <c r="BS43" s="44"/>
      <c r="BT43" s="44"/>
      <c r="BU43" s="44"/>
      <c r="BV43" s="44"/>
      <c r="BW43" s="44"/>
      <c r="BX43" s="44"/>
      <c r="BY43" s="44"/>
      <c r="BZ43" s="44"/>
      <c r="CA43" s="44"/>
      <c r="CB43" s="44"/>
    </row>
    <row r="44" spans="2:80" ht="14.25">
      <c r="B44" s="44"/>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4"/>
      <c r="BR44" s="44"/>
      <c r="BS44" s="44"/>
      <c r="BT44" s="44"/>
      <c r="BU44" s="44"/>
      <c r="BV44" s="44"/>
      <c r="BW44" s="44"/>
      <c r="BX44" s="44"/>
      <c r="BY44" s="44"/>
      <c r="BZ44" s="44"/>
      <c r="CA44" s="44"/>
      <c r="CB44" s="44"/>
    </row>
    <row r="45" spans="2:80" ht="14.25">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c r="BU45" s="44"/>
      <c r="BV45" s="44"/>
      <c r="BW45" s="44"/>
      <c r="BX45" s="44"/>
      <c r="BY45" s="44"/>
      <c r="BZ45" s="44"/>
      <c r="CA45" s="44"/>
      <c r="CB45" s="44"/>
    </row>
    <row r="46" spans="2:80" ht="14.25">
      <c r="B46" s="44"/>
      <c r="C46" s="44"/>
      <c r="D46" s="44"/>
      <c r="E46" s="44"/>
      <c r="F46" s="44"/>
      <c r="G46" s="44"/>
      <c r="H46" s="44"/>
      <c r="I46" s="44"/>
      <c r="J46" s="44"/>
      <c r="K46" s="44"/>
      <c r="L46" s="44"/>
      <c r="M46" s="44"/>
      <c r="N46" s="44"/>
      <c r="O46" s="44"/>
      <c r="P46" s="44"/>
      <c r="Q46" s="44"/>
      <c r="R46" s="44"/>
      <c r="S46" s="44"/>
      <c r="T46" s="44"/>
      <c r="U46" s="44"/>
      <c r="V46" s="44"/>
      <c r="W46" s="44"/>
      <c r="X46" s="44"/>
      <c r="Y46" s="44"/>
      <c r="Z46" s="44"/>
      <c r="AA46" s="44"/>
      <c r="AB46" s="44"/>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c r="BU46" s="44"/>
      <c r="BV46" s="44"/>
      <c r="BW46" s="44"/>
      <c r="BX46" s="44"/>
      <c r="BY46" s="44"/>
      <c r="BZ46" s="44"/>
      <c r="CA46" s="44"/>
      <c r="CB46" s="44"/>
    </row>
    <row r="47" spans="2:80" ht="14.25">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row>
    <row r="48" spans="2:80" ht="14.25">
      <c r="B48" s="44"/>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c r="BD48" s="44"/>
      <c r="BE48" s="44"/>
      <c r="BF48" s="44"/>
      <c r="BG48" s="44"/>
      <c r="BH48" s="44"/>
      <c r="BI48" s="44"/>
      <c r="BJ48" s="44"/>
      <c r="BK48" s="44"/>
      <c r="BL48" s="44"/>
      <c r="BM48" s="44"/>
      <c r="BN48" s="44"/>
      <c r="BO48" s="44"/>
      <c r="BP48" s="44"/>
      <c r="BQ48" s="44"/>
      <c r="BR48" s="44"/>
      <c r="BS48" s="44"/>
      <c r="BT48" s="44"/>
      <c r="BU48" s="44"/>
      <c r="BV48" s="44"/>
      <c r="BW48" s="44"/>
      <c r="BX48" s="44"/>
      <c r="BY48" s="44"/>
      <c r="BZ48" s="44"/>
      <c r="CA48" s="44"/>
      <c r="CB48" s="44"/>
    </row>
    <row r="49" spans="2:80" ht="14.25">
      <c r="B49" s="44"/>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c r="BD49" s="44"/>
      <c r="BE49" s="44"/>
      <c r="BF49" s="44"/>
      <c r="BG49" s="44"/>
      <c r="BH49" s="44"/>
      <c r="BI49" s="44"/>
      <c r="BJ49" s="44"/>
      <c r="BK49" s="44"/>
      <c r="BL49" s="44"/>
      <c r="BM49" s="44"/>
      <c r="BN49" s="44"/>
      <c r="BO49" s="44"/>
      <c r="BP49" s="44"/>
      <c r="BQ49" s="44"/>
      <c r="BR49" s="44"/>
      <c r="BS49" s="44"/>
      <c r="BT49" s="44"/>
      <c r="BU49" s="44"/>
      <c r="BV49" s="44"/>
      <c r="BW49" s="44"/>
      <c r="BX49" s="44"/>
      <c r="BY49" s="44"/>
      <c r="BZ49" s="44"/>
      <c r="CA49" s="44"/>
      <c r="CB49" s="44"/>
    </row>
    <row r="50" spans="2:80" ht="14.25">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44"/>
      <c r="AB50" s="44"/>
      <c r="AC50" s="44"/>
      <c r="AD50" s="44"/>
      <c r="AE50" s="44"/>
      <c r="AF50" s="44"/>
      <c r="AG50" s="44"/>
      <c r="AH50" s="44"/>
      <c r="AI50" s="44"/>
      <c r="AJ50" s="44"/>
      <c r="AK50" s="44"/>
      <c r="AL50" s="44"/>
      <c r="AM50" s="44"/>
      <c r="AN50" s="44"/>
      <c r="AO50" s="44"/>
      <c r="AP50" s="44"/>
      <c r="AQ50" s="44"/>
      <c r="AR50" s="44"/>
      <c r="AS50" s="44"/>
      <c r="AT50" s="44"/>
      <c r="AU50" s="44"/>
      <c r="AV50" s="44"/>
      <c r="AW50" s="44"/>
      <c r="AX50" s="44"/>
      <c r="AY50" s="44"/>
      <c r="AZ50" s="44"/>
      <c r="BA50" s="44"/>
      <c r="BB50" s="44"/>
      <c r="BC50" s="44"/>
      <c r="BD50" s="44"/>
      <c r="BE50" s="44"/>
      <c r="BF50" s="44"/>
      <c r="BG50" s="44"/>
      <c r="BH50" s="44"/>
      <c r="BI50" s="44"/>
      <c r="BJ50" s="44"/>
      <c r="BK50" s="44"/>
      <c r="BL50" s="44"/>
      <c r="BM50" s="44"/>
      <c r="BN50" s="44"/>
      <c r="BO50" s="44"/>
      <c r="BP50" s="44"/>
      <c r="BQ50" s="44"/>
      <c r="BR50" s="44"/>
      <c r="BS50" s="44"/>
      <c r="BT50" s="44"/>
      <c r="BU50" s="44"/>
      <c r="BV50" s="44"/>
      <c r="BW50" s="44"/>
      <c r="BX50" s="44"/>
      <c r="BY50" s="44"/>
      <c r="BZ50" s="44"/>
      <c r="CA50" s="44"/>
      <c r="CB50" s="44"/>
    </row>
    <row r="51" spans="2:80" ht="14.25">
      <c r="B51" s="44"/>
      <c r="C51" s="44"/>
      <c r="D51" s="44"/>
      <c r="E51" s="44"/>
      <c r="F51" s="44"/>
      <c r="G51" s="44"/>
      <c r="H51" s="44"/>
      <c r="I51" s="44"/>
      <c r="J51" s="44"/>
      <c r="K51" s="44"/>
      <c r="L51" s="44"/>
      <c r="M51" s="44"/>
      <c r="N51" s="44"/>
      <c r="O51" s="44"/>
      <c r="P51" s="44"/>
      <c r="Q51" s="44"/>
      <c r="R51" s="44"/>
      <c r="S51" s="44"/>
      <c r="T51" s="44"/>
      <c r="U51" s="44"/>
      <c r="V51" s="44"/>
      <c r="W51" s="44"/>
      <c r="X51" s="44"/>
      <c r="Y51" s="44"/>
      <c r="Z51" s="44"/>
      <c r="AA51" s="44"/>
      <c r="AB51" s="44"/>
      <c r="AC51" s="44"/>
      <c r="AD51" s="44"/>
      <c r="AE51" s="44"/>
      <c r="AF51" s="44"/>
      <c r="AG51" s="44"/>
      <c r="AH51" s="44"/>
      <c r="AI51" s="44"/>
      <c r="AJ51" s="44"/>
      <c r="AK51" s="44"/>
      <c r="AL51" s="44"/>
      <c r="AM51" s="44"/>
      <c r="AN51" s="44"/>
      <c r="AO51" s="44"/>
      <c r="AP51" s="44"/>
      <c r="AQ51" s="44"/>
      <c r="AR51" s="44"/>
      <c r="AS51" s="44"/>
      <c r="AT51" s="44"/>
      <c r="AU51" s="44"/>
      <c r="AV51" s="44"/>
      <c r="AW51" s="44"/>
      <c r="AX51" s="44"/>
      <c r="AY51" s="44"/>
      <c r="AZ51" s="44"/>
      <c r="BA51" s="44"/>
      <c r="BB51" s="44"/>
      <c r="BC51" s="44"/>
      <c r="BD51" s="44"/>
      <c r="BE51" s="44"/>
      <c r="BF51" s="44"/>
      <c r="BG51" s="44"/>
      <c r="BH51" s="44"/>
      <c r="BI51" s="44"/>
      <c r="BJ51" s="44"/>
      <c r="BK51" s="44"/>
      <c r="BL51" s="44"/>
      <c r="BM51" s="44"/>
      <c r="BN51" s="44"/>
      <c r="BO51" s="44"/>
      <c r="BP51" s="44"/>
      <c r="BQ51" s="44"/>
      <c r="BR51" s="44"/>
      <c r="BS51" s="44"/>
      <c r="BT51" s="44"/>
      <c r="BU51" s="44"/>
      <c r="BV51" s="44"/>
      <c r="BW51" s="44"/>
      <c r="BX51" s="44"/>
      <c r="BY51" s="44"/>
      <c r="BZ51" s="44"/>
      <c r="CA51" s="44"/>
      <c r="CB51" s="44"/>
    </row>
    <row r="52" spans="2:80" ht="14.25">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AS52" s="44"/>
      <c r="AT52" s="44"/>
      <c r="AU52" s="44"/>
      <c r="AV52" s="44"/>
      <c r="AW52" s="44"/>
      <c r="AX52" s="44"/>
      <c r="AY52" s="44"/>
      <c r="AZ52" s="44"/>
      <c r="BA52" s="44"/>
      <c r="BB52" s="44"/>
      <c r="BC52" s="44"/>
      <c r="BD52" s="44"/>
      <c r="BE52" s="44"/>
      <c r="BF52" s="44"/>
      <c r="BG52" s="44"/>
      <c r="BH52" s="44"/>
      <c r="BI52" s="44"/>
      <c r="BJ52" s="44"/>
      <c r="BK52" s="44"/>
      <c r="BL52" s="44"/>
      <c r="BM52" s="44"/>
      <c r="BN52" s="44"/>
      <c r="BO52" s="44"/>
      <c r="BP52" s="44"/>
      <c r="BQ52" s="44"/>
      <c r="BR52" s="44"/>
      <c r="BS52" s="44"/>
      <c r="BT52" s="44"/>
      <c r="BU52" s="44"/>
      <c r="BV52" s="44"/>
      <c r="BW52" s="44"/>
      <c r="BX52" s="44"/>
      <c r="BY52" s="44"/>
      <c r="BZ52" s="44"/>
      <c r="CA52" s="44"/>
      <c r="CB52" s="44"/>
    </row>
    <row r="53" spans="2:80" ht="14.25">
      <c r="B53" s="44"/>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c r="AL53" s="44"/>
      <c r="AM53" s="44"/>
      <c r="AN53" s="44"/>
      <c r="AO53" s="44"/>
      <c r="AP53" s="44"/>
      <c r="AQ53" s="44"/>
      <c r="AR53" s="44"/>
      <c r="AS53" s="44"/>
      <c r="AT53" s="44"/>
      <c r="AU53" s="44"/>
      <c r="AV53" s="44"/>
      <c r="AW53" s="44"/>
      <c r="AX53" s="44"/>
      <c r="AY53" s="44"/>
      <c r="AZ53" s="44"/>
      <c r="BA53" s="44"/>
      <c r="BB53" s="44"/>
      <c r="BC53" s="44"/>
      <c r="BD53" s="44"/>
      <c r="BE53" s="44"/>
      <c r="BF53" s="44"/>
      <c r="BG53" s="44"/>
      <c r="BH53" s="44"/>
      <c r="BI53" s="44"/>
      <c r="BJ53" s="44"/>
      <c r="BK53" s="44"/>
      <c r="BL53" s="44"/>
      <c r="BM53" s="44"/>
      <c r="BN53" s="44"/>
      <c r="BO53" s="44"/>
      <c r="BP53" s="44"/>
      <c r="BQ53" s="44"/>
      <c r="BR53" s="44"/>
      <c r="BS53" s="44"/>
      <c r="BT53" s="44"/>
      <c r="BU53" s="44"/>
      <c r="BV53" s="44"/>
      <c r="BW53" s="44"/>
      <c r="BX53" s="44"/>
      <c r="BY53" s="44"/>
      <c r="BZ53" s="44"/>
      <c r="CA53" s="44"/>
      <c r="CB53" s="44"/>
    </row>
    <row r="54" spans="2:80" ht="14.25">
      <c r="B54" s="44"/>
      <c r="C54" s="44"/>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44"/>
      <c r="BI54" s="44"/>
      <c r="BJ54" s="44"/>
      <c r="BK54" s="44"/>
      <c r="BL54" s="44"/>
      <c r="BM54" s="44"/>
      <c r="BN54" s="44"/>
      <c r="BO54" s="44"/>
      <c r="BP54" s="44"/>
      <c r="BQ54" s="44"/>
      <c r="BR54" s="44"/>
      <c r="BS54" s="44"/>
      <c r="BT54" s="44"/>
      <c r="BU54" s="44"/>
      <c r="BV54" s="44"/>
      <c r="BW54" s="44"/>
      <c r="BX54" s="44"/>
      <c r="BY54" s="44"/>
      <c r="BZ54" s="44"/>
      <c r="CA54" s="44"/>
      <c r="CB54" s="44"/>
    </row>
    <row r="55" spans="2:80" ht="14.25">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44"/>
      <c r="AS55" s="44"/>
      <c r="AT55" s="44"/>
      <c r="AU55" s="44"/>
      <c r="AV55" s="44"/>
      <c r="AW55" s="44"/>
      <c r="AX55" s="44"/>
      <c r="AY55" s="44"/>
      <c r="AZ55" s="44"/>
      <c r="BA55" s="44"/>
      <c r="BB55" s="44"/>
      <c r="BC55" s="44"/>
      <c r="BD55" s="44"/>
      <c r="BE55" s="44"/>
      <c r="BF55" s="44"/>
      <c r="BG55" s="44"/>
      <c r="BH55" s="44"/>
      <c r="BI55" s="44"/>
      <c r="BJ55" s="44"/>
      <c r="BK55" s="44"/>
      <c r="BL55" s="44"/>
      <c r="BM55" s="44"/>
      <c r="BN55" s="44"/>
      <c r="BO55" s="44"/>
      <c r="BP55" s="44"/>
      <c r="BQ55" s="44"/>
      <c r="BR55" s="44"/>
      <c r="BS55" s="44"/>
      <c r="BT55" s="44"/>
      <c r="BU55" s="44"/>
      <c r="BV55" s="44"/>
      <c r="BW55" s="44"/>
      <c r="BX55" s="44"/>
      <c r="BY55" s="44"/>
      <c r="BZ55" s="44"/>
      <c r="CA55" s="44"/>
      <c r="CB55" s="44"/>
    </row>
    <row r="56" spans="2:80" ht="14.25">
      <c r="B56" s="44"/>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c r="AO56" s="44"/>
      <c r="AP56" s="44"/>
      <c r="AQ56" s="44"/>
      <c r="AR56" s="44"/>
      <c r="AS56" s="44"/>
      <c r="AT56" s="44"/>
      <c r="AU56" s="44"/>
      <c r="AV56" s="44"/>
      <c r="AW56" s="44"/>
      <c r="AX56" s="44"/>
      <c r="AY56" s="44"/>
      <c r="AZ56" s="44"/>
      <c r="BA56" s="44"/>
      <c r="BB56" s="44"/>
      <c r="BC56" s="44"/>
      <c r="BD56" s="44"/>
      <c r="BE56" s="44"/>
      <c r="BF56" s="44"/>
      <c r="BG56" s="44"/>
      <c r="BH56" s="44"/>
      <c r="BI56" s="44"/>
      <c r="BJ56" s="44"/>
      <c r="BK56" s="44"/>
      <c r="BL56" s="44"/>
      <c r="BM56" s="44"/>
      <c r="BN56" s="44"/>
      <c r="BO56" s="44"/>
      <c r="BP56" s="44"/>
      <c r="BQ56" s="44"/>
      <c r="BR56" s="44"/>
      <c r="BS56" s="44"/>
      <c r="BT56" s="44"/>
      <c r="BU56" s="44"/>
      <c r="BV56" s="44"/>
      <c r="BW56" s="44"/>
      <c r="BX56" s="44"/>
      <c r="BY56" s="44"/>
      <c r="BZ56" s="44"/>
      <c r="CA56" s="44"/>
      <c r="CB56" s="44"/>
    </row>
    <row r="57" spans="2:80" ht="14.25">
      <c r="B57" s="44"/>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4"/>
      <c r="AO57" s="44"/>
      <c r="AP57" s="44"/>
      <c r="AQ57" s="44"/>
      <c r="AR57" s="44"/>
      <c r="AS57" s="44"/>
      <c r="AT57" s="44"/>
      <c r="AU57" s="44"/>
      <c r="AV57" s="44"/>
      <c r="AW57" s="44"/>
      <c r="AX57" s="44"/>
      <c r="AY57" s="44"/>
      <c r="AZ57" s="44"/>
      <c r="BA57" s="44"/>
      <c r="BB57" s="44"/>
      <c r="BC57" s="44"/>
      <c r="BD57" s="44"/>
      <c r="BE57" s="44"/>
      <c r="BF57" s="44"/>
      <c r="BG57" s="44"/>
      <c r="BH57" s="44"/>
      <c r="BI57" s="44"/>
      <c r="BJ57" s="44"/>
      <c r="BK57" s="44"/>
      <c r="BL57" s="44"/>
      <c r="BM57" s="44"/>
      <c r="BN57" s="44"/>
      <c r="BO57" s="44"/>
      <c r="BP57" s="44"/>
      <c r="BQ57" s="44"/>
      <c r="BR57" s="44"/>
      <c r="BS57" s="44"/>
      <c r="BT57" s="44"/>
      <c r="BU57" s="44"/>
      <c r="BV57" s="44"/>
      <c r="BW57" s="44"/>
      <c r="BX57" s="44"/>
      <c r="BY57" s="44"/>
      <c r="BZ57" s="44"/>
      <c r="CA57" s="44"/>
      <c r="CB57" s="44"/>
    </row>
    <row r="58" spans="2:80" ht="14.25">
      <c r="B58" s="44"/>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c r="BD58" s="44"/>
      <c r="BE58" s="44"/>
      <c r="BF58" s="44"/>
      <c r="BG58" s="44"/>
      <c r="BH58" s="44"/>
      <c r="BI58" s="44"/>
      <c r="BJ58" s="44"/>
      <c r="BK58" s="44"/>
      <c r="BL58" s="44"/>
      <c r="BM58" s="44"/>
      <c r="BN58" s="44"/>
      <c r="BO58" s="44"/>
      <c r="BP58" s="44"/>
      <c r="BQ58" s="44"/>
      <c r="BR58" s="44"/>
      <c r="BS58" s="44"/>
      <c r="BT58" s="44"/>
      <c r="BU58" s="44"/>
      <c r="BV58" s="44"/>
      <c r="BW58" s="44"/>
      <c r="BX58" s="44"/>
      <c r="BY58" s="44"/>
      <c r="BZ58" s="44"/>
      <c r="CA58" s="44"/>
      <c r="CB58" s="44"/>
    </row>
    <row r="59" spans="2:80" ht="14.25">
      <c r="B59" s="44"/>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4"/>
      <c r="AO59" s="44"/>
      <c r="AP59" s="44"/>
      <c r="AQ59" s="44"/>
      <c r="AR59" s="44"/>
      <c r="AS59" s="44"/>
      <c r="AT59" s="44"/>
      <c r="AU59" s="44"/>
      <c r="AV59" s="44"/>
      <c r="AW59" s="44"/>
      <c r="AX59" s="44"/>
      <c r="AY59" s="44"/>
      <c r="AZ59" s="44"/>
      <c r="BA59" s="44"/>
      <c r="BB59" s="44"/>
      <c r="BC59" s="44"/>
      <c r="BD59" s="44"/>
      <c r="BE59" s="44"/>
      <c r="BF59" s="44"/>
      <c r="BG59" s="44"/>
      <c r="BH59" s="44"/>
      <c r="BI59" s="44"/>
      <c r="BJ59" s="44"/>
      <c r="BK59" s="44"/>
      <c r="BL59" s="44"/>
      <c r="BM59" s="44"/>
      <c r="BN59" s="44"/>
      <c r="BO59" s="44"/>
      <c r="BP59" s="44"/>
      <c r="BQ59" s="44"/>
      <c r="BR59" s="44"/>
      <c r="BS59" s="44"/>
      <c r="BT59" s="44"/>
      <c r="BU59" s="44"/>
      <c r="BV59" s="44"/>
      <c r="BW59" s="44"/>
      <c r="BX59" s="44"/>
      <c r="BY59" s="44"/>
      <c r="BZ59" s="44"/>
      <c r="CA59" s="44"/>
      <c r="CB59" s="44"/>
    </row>
    <row r="60" spans="2:80" ht="14.25">
      <c r="B60" s="44"/>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row>
    <row r="61" spans="2:80" ht="14.25">
      <c r="B61" s="44"/>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row>
    <row r="62" spans="2:80" ht="14.25">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row>
    <row r="63" spans="2:80" ht="14.25">
      <c r="B63" s="44"/>
      <c r="C63" s="44"/>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44"/>
      <c r="AS63" s="44"/>
      <c r="AT63" s="44"/>
      <c r="AU63" s="44"/>
      <c r="AV63" s="44"/>
      <c r="AW63" s="44"/>
      <c r="AX63" s="44"/>
      <c r="AY63" s="44"/>
      <c r="AZ63" s="44"/>
      <c r="BA63" s="44"/>
      <c r="BB63" s="44"/>
      <c r="BC63" s="44"/>
      <c r="BD63" s="44"/>
      <c r="BE63" s="44"/>
      <c r="BF63" s="44"/>
      <c r="BG63" s="44"/>
      <c r="BH63" s="44"/>
      <c r="BI63" s="44"/>
      <c r="BJ63" s="44"/>
      <c r="BK63" s="44"/>
      <c r="BL63" s="44"/>
      <c r="BM63" s="44"/>
      <c r="BN63" s="44"/>
      <c r="BO63" s="44"/>
      <c r="BP63" s="44"/>
      <c r="BQ63" s="44"/>
      <c r="BR63" s="44"/>
      <c r="BS63" s="44"/>
      <c r="BT63" s="44"/>
      <c r="BU63" s="44"/>
      <c r="BV63" s="44"/>
      <c r="BW63" s="44"/>
      <c r="BX63" s="44"/>
      <c r="BY63" s="44"/>
      <c r="BZ63" s="44"/>
      <c r="CA63" s="44"/>
      <c r="CB63" s="44"/>
    </row>
    <row r="64" spans="2:80" ht="14.25">
      <c r="B64" s="44"/>
      <c r="C64" s="44"/>
      <c r="D64" s="44"/>
      <c r="E64" s="44"/>
      <c r="F64" s="44"/>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c r="AK64" s="44"/>
      <c r="AL64" s="44"/>
      <c r="AM64" s="44"/>
      <c r="AN64" s="44"/>
      <c r="AO64" s="44"/>
      <c r="AP64" s="44"/>
      <c r="AQ64" s="44"/>
      <c r="AR64" s="44"/>
      <c r="AS64" s="44"/>
      <c r="AT64" s="44"/>
      <c r="AU64" s="44"/>
      <c r="AV64" s="44"/>
      <c r="AW64" s="44"/>
      <c r="AX64" s="44"/>
      <c r="AY64" s="44"/>
      <c r="AZ64" s="44"/>
      <c r="BA64" s="44"/>
      <c r="BB64" s="44"/>
      <c r="BC64" s="44"/>
      <c r="BD64" s="44"/>
      <c r="BE64" s="44"/>
      <c r="BF64" s="44"/>
      <c r="BG64" s="44"/>
      <c r="BH64" s="44"/>
      <c r="BI64" s="44"/>
      <c r="BJ64" s="44"/>
      <c r="BK64" s="44"/>
      <c r="BL64" s="44"/>
      <c r="BM64" s="44"/>
      <c r="BN64" s="44"/>
      <c r="BO64" s="44"/>
      <c r="BP64" s="44"/>
      <c r="BQ64" s="44"/>
      <c r="BR64" s="44"/>
      <c r="BS64" s="44"/>
      <c r="BT64" s="44"/>
      <c r="BU64" s="44"/>
      <c r="BV64" s="44"/>
      <c r="BW64" s="44"/>
      <c r="BX64" s="44"/>
      <c r="BY64" s="44"/>
      <c r="BZ64" s="44"/>
      <c r="CA64" s="44"/>
      <c r="CB64" s="44"/>
    </row>
    <row r="65" spans="2:80" ht="14.25">
      <c r="B65" s="44"/>
      <c r="C65" s="44"/>
      <c r="D65" s="44"/>
      <c r="E65" s="44"/>
      <c r="F65" s="44"/>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row>
    <row r="66" spans="2:80" ht="14.25">
      <c r="B66" s="44"/>
      <c r="C66" s="44"/>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4"/>
      <c r="AP66" s="44"/>
      <c r="AQ66" s="44"/>
      <c r="AR66" s="44"/>
      <c r="AS66" s="44"/>
      <c r="AT66" s="44"/>
      <c r="AU66" s="44"/>
      <c r="AV66" s="44"/>
      <c r="AW66" s="44"/>
      <c r="AX66" s="44"/>
      <c r="AY66" s="44"/>
      <c r="AZ66" s="44"/>
      <c r="BA66" s="44"/>
      <c r="BB66" s="44"/>
      <c r="BC66" s="44"/>
      <c r="BD66" s="44"/>
      <c r="BE66" s="44"/>
      <c r="BF66" s="44"/>
      <c r="BG66" s="44"/>
      <c r="BH66" s="44"/>
      <c r="BI66" s="44"/>
      <c r="BJ66" s="44"/>
      <c r="BK66" s="44"/>
      <c r="BL66" s="44"/>
      <c r="BM66" s="44"/>
      <c r="BN66" s="44"/>
      <c r="BO66" s="44"/>
      <c r="BP66" s="44"/>
      <c r="BQ66" s="44"/>
      <c r="BR66" s="44"/>
      <c r="BS66" s="44"/>
      <c r="BT66" s="44"/>
      <c r="BU66" s="44"/>
      <c r="BV66" s="44"/>
      <c r="BW66" s="44"/>
      <c r="BX66" s="44"/>
      <c r="BY66" s="44"/>
      <c r="BZ66" s="44"/>
      <c r="CA66" s="44"/>
      <c r="CB66" s="44"/>
    </row>
    <row r="67" spans="2:80" ht="14.25">
      <c r="B67" s="44"/>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c r="AK67" s="44"/>
      <c r="AL67" s="44"/>
      <c r="AM67" s="44"/>
      <c r="AN67" s="44"/>
      <c r="AO67" s="44"/>
      <c r="AP67" s="44"/>
      <c r="AQ67" s="44"/>
      <c r="AR67" s="44"/>
      <c r="AS67" s="44"/>
      <c r="AT67" s="44"/>
      <c r="AU67" s="44"/>
      <c r="AV67" s="44"/>
      <c r="AW67" s="44"/>
      <c r="AX67" s="44"/>
      <c r="AY67" s="44"/>
      <c r="AZ67" s="44"/>
      <c r="BA67" s="44"/>
      <c r="BB67" s="44"/>
      <c r="BC67" s="44"/>
      <c r="BD67" s="44"/>
      <c r="BE67" s="44"/>
      <c r="BF67" s="44"/>
      <c r="BG67" s="44"/>
      <c r="BH67" s="44"/>
      <c r="BI67" s="44"/>
      <c r="BJ67" s="44"/>
      <c r="BK67" s="44"/>
      <c r="BL67" s="44"/>
      <c r="BM67" s="44"/>
      <c r="BN67" s="44"/>
      <c r="BO67" s="44"/>
      <c r="BP67" s="44"/>
      <c r="BQ67" s="44"/>
      <c r="BR67" s="44"/>
      <c r="BS67" s="44"/>
      <c r="BT67" s="44"/>
      <c r="BU67" s="44"/>
      <c r="BV67" s="44"/>
      <c r="BW67" s="44"/>
      <c r="BX67" s="44"/>
      <c r="BY67" s="44"/>
      <c r="BZ67" s="44"/>
      <c r="CA67" s="44"/>
      <c r="CB67" s="44"/>
    </row>
    <row r="68" spans="2:80" ht="14.25">
      <c r="B68" s="44"/>
      <c r="C68" s="44"/>
      <c r="D68" s="44"/>
      <c r="E68" s="44"/>
      <c r="F68" s="44"/>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c r="AK68" s="44"/>
      <c r="AL68" s="44"/>
      <c r="AM68" s="44"/>
      <c r="AN68" s="44"/>
      <c r="AO68" s="44"/>
      <c r="AP68" s="44"/>
      <c r="AQ68" s="44"/>
      <c r="AR68" s="44"/>
      <c r="AS68" s="44"/>
      <c r="AT68" s="44"/>
      <c r="AU68" s="44"/>
      <c r="AV68" s="44"/>
      <c r="AW68" s="44"/>
      <c r="AX68" s="44"/>
      <c r="AY68" s="44"/>
      <c r="AZ68" s="44"/>
      <c r="BA68" s="44"/>
      <c r="BB68" s="44"/>
      <c r="BC68" s="44"/>
      <c r="BD68" s="44"/>
      <c r="BE68" s="44"/>
      <c r="BF68" s="44"/>
      <c r="BG68" s="44"/>
      <c r="BH68" s="44"/>
      <c r="BI68" s="44"/>
      <c r="BJ68" s="44"/>
      <c r="BK68" s="44"/>
      <c r="BL68" s="44"/>
      <c r="BM68" s="44"/>
      <c r="BN68" s="44"/>
      <c r="BO68" s="44"/>
      <c r="BP68" s="44"/>
      <c r="BQ68" s="44"/>
      <c r="BR68" s="44"/>
      <c r="BS68" s="44"/>
      <c r="BT68" s="44"/>
      <c r="BU68" s="44"/>
      <c r="BV68" s="44"/>
      <c r="BW68" s="44"/>
      <c r="BX68" s="44"/>
      <c r="BY68" s="44"/>
      <c r="BZ68" s="44"/>
      <c r="CA68" s="44"/>
      <c r="CB68" s="44"/>
    </row>
    <row r="69" spans="2:80" ht="14.25">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c r="AS69" s="44"/>
      <c r="AT69" s="44"/>
      <c r="AU69" s="44"/>
      <c r="AV69" s="44"/>
      <c r="AW69" s="44"/>
      <c r="AX69" s="44"/>
      <c r="AY69" s="44"/>
      <c r="AZ69" s="44"/>
      <c r="BA69" s="44"/>
      <c r="BB69" s="44"/>
      <c r="BC69" s="44"/>
      <c r="BD69" s="44"/>
      <c r="BE69" s="44"/>
      <c r="BF69" s="44"/>
      <c r="BG69" s="44"/>
      <c r="BH69" s="44"/>
      <c r="BI69" s="44"/>
      <c r="BJ69" s="44"/>
      <c r="BK69" s="44"/>
      <c r="BL69" s="44"/>
      <c r="BM69" s="44"/>
      <c r="BN69" s="44"/>
      <c r="BO69" s="44"/>
      <c r="BP69" s="44"/>
      <c r="BQ69" s="44"/>
      <c r="BR69" s="44"/>
      <c r="BS69" s="44"/>
      <c r="BT69" s="44"/>
      <c r="BU69" s="44"/>
      <c r="BV69" s="44"/>
      <c r="BW69" s="44"/>
      <c r="BX69" s="44"/>
      <c r="BY69" s="44"/>
      <c r="BZ69" s="44"/>
      <c r="CA69" s="44"/>
      <c r="CB69" s="44"/>
    </row>
    <row r="70" spans="2:80" ht="14.25">
      <c r="B70" s="44"/>
      <c r="C70" s="44"/>
      <c r="D70" s="44"/>
      <c r="E70" s="44"/>
      <c r="F70" s="44"/>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c r="AS70" s="44"/>
      <c r="AT70" s="44"/>
      <c r="AU70" s="44"/>
      <c r="AV70" s="44"/>
      <c r="AW70" s="44"/>
      <c r="AX70" s="44"/>
      <c r="AY70" s="44"/>
      <c r="AZ70" s="44"/>
      <c r="BA70" s="44"/>
      <c r="BB70" s="44"/>
      <c r="BC70" s="44"/>
      <c r="BD70" s="44"/>
      <c r="BE70" s="44"/>
      <c r="BF70" s="44"/>
      <c r="BG70" s="44"/>
      <c r="BH70" s="44"/>
      <c r="BI70" s="44"/>
      <c r="BJ70" s="44"/>
      <c r="BK70" s="44"/>
      <c r="BL70" s="44"/>
      <c r="BM70" s="44"/>
      <c r="BN70" s="44"/>
      <c r="BO70" s="44"/>
      <c r="BP70" s="44"/>
      <c r="BQ70" s="44"/>
      <c r="BR70" s="44"/>
      <c r="BS70" s="44"/>
      <c r="BT70" s="44"/>
      <c r="BU70" s="44"/>
      <c r="BV70" s="44"/>
      <c r="BW70" s="44"/>
      <c r="BX70" s="44"/>
      <c r="BY70" s="44"/>
      <c r="BZ70" s="44"/>
      <c r="CA70" s="44"/>
      <c r="CB70" s="44"/>
    </row>
    <row r="71" spans="2:80" ht="14.25">
      <c r="B71" s="44"/>
      <c r="C71" s="44"/>
      <c r="D71" s="44"/>
      <c r="E71" s="44"/>
      <c r="F71" s="44"/>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c r="AS71" s="44"/>
      <c r="AT71" s="44"/>
      <c r="AU71" s="44"/>
      <c r="AV71" s="44"/>
      <c r="AW71" s="44"/>
      <c r="AX71" s="44"/>
      <c r="AY71" s="44"/>
      <c r="AZ71" s="44"/>
      <c r="BA71" s="44"/>
      <c r="BB71" s="44"/>
      <c r="BC71" s="44"/>
      <c r="BD71" s="44"/>
      <c r="BE71" s="44"/>
      <c r="BF71" s="44"/>
      <c r="BG71" s="44"/>
      <c r="BH71" s="44"/>
      <c r="BI71" s="44"/>
      <c r="BJ71" s="44"/>
      <c r="BK71" s="44"/>
      <c r="BL71" s="44"/>
      <c r="BM71" s="44"/>
      <c r="BN71" s="44"/>
      <c r="BO71" s="44"/>
      <c r="BP71" s="44"/>
      <c r="BQ71" s="44"/>
      <c r="BR71" s="44"/>
      <c r="BS71" s="44"/>
      <c r="BT71" s="44"/>
      <c r="BU71" s="44"/>
      <c r="BV71" s="44"/>
      <c r="BW71" s="44"/>
      <c r="BX71" s="44"/>
      <c r="BY71" s="44"/>
      <c r="BZ71" s="44"/>
      <c r="CA71" s="44"/>
      <c r="CB71" s="44"/>
    </row>
    <row r="72" spans="2:80" ht="14.25">
      <c r="B72" s="44"/>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c r="AS72" s="44"/>
      <c r="AT72" s="44"/>
      <c r="AU72" s="44"/>
      <c r="AV72" s="44"/>
      <c r="AW72" s="44"/>
      <c r="AX72" s="44"/>
      <c r="AY72" s="44"/>
      <c r="AZ72" s="44"/>
      <c r="BA72" s="44"/>
      <c r="BB72" s="44"/>
      <c r="BC72" s="44"/>
      <c r="BD72" s="44"/>
      <c r="BE72" s="44"/>
      <c r="BF72" s="44"/>
      <c r="BG72" s="44"/>
      <c r="BH72" s="44"/>
      <c r="BI72" s="44"/>
      <c r="BJ72" s="44"/>
      <c r="BK72" s="44"/>
      <c r="BL72" s="44"/>
      <c r="BM72" s="44"/>
      <c r="BN72" s="44"/>
      <c r="BO72" s="44"/>
      <c r="BP72" s="44"/>
      <c r="BQ72" s="44"/>
      <c r="BR72" s="44"/>
      <c r="BS72" s="44"/>
      <c r="BT72" s="44"/>
      <c r="BU72" s="44"/>
      <c r="BV72" s="44"/>
      <c r="BW72" s="44"/>
      <c r="BX72" s="44"/>
      <c r="BY72" s="44"/>
      <c r="BZ72" s="44"/>
      <c r="CA72" s="44"/>
      <c r="CB72" s="44"/>
    </row>
    <row r="73" spans="2:80" ht="14.25">
      <c r="B73" s="44"/>
      <c r="C73" s="44"/>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c r="AS73" s="44"/>
      <c r="AT73" s="44"/>
      <c r="AU73" s="44"/>
      <c r="AV73" s="44"/>
      <c r="AW73" s="44"/>
      <c r="AX73" s="44"/>
      <c r="AY73" s="44"/>
      <c r="AZ73" s="44"/>
      <c r="BA73" s="44"/>
      <c r="BB73" s="44"/>
      <c r="BC73" s="44"/>
      <c r="BD73" s="44"/>
      <c r="BE73" s="44"/>
      <c r="BF73" s="44"/>
      <c r="BG73" s="44"/>
      <c r="BH73" s="44"/>
      <c r="BI73" s="44"/>
      <c r="BJ73" s="44"/>
      <c r="BK73" s="44"/>
      <c r="BL73" s="44"/>
      <c r="BM73" s="44"/>
      <c r="BN73" s="44"/>
      <c r="BO73" s="44"/>
      <c r="BP73" s="44"/>
      <c r="BQ73" s="44"/>
      <c r="BR73" s="44"/>
      <c r="BS73" s="44"/>
      <c r="BT73" s="44"/>
      <c r="BU73" s="44"/>
      <c r="BV73" s="44"/>
      <c r="BW73" s="44"/>
      <c r="BX73" s="44"/>
      <c r="BY73" s="44"/>
      <c r="BZ73" s="44"/>
      <c r="CA73" s="44"/>
      <c r="CB73" s="44"/>
    </row>
    <row r="74" spans="2:80" ht="14.25">
      <c r="B74" s="44"/>
      <c r="C74" s="44"/>
      <c r="D74" s="44"/>
      <c r="E74" s="44"/>
      <c r="F74" s="44"/>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c r="AS74" s="44"/>
      <c r="AT74" s="44"/>
      <c r="AU74" s="44"/>
      <c r="AV74" s="44"/>
      <c r="AW74" s="44"/>
      <c r="AX74" s="44"/>
      <c r="AY74" s="44"/>
      <c r="AZ74" s="44"/>
      <c r="BA74" s="44"/>
      <c r="BB74" s="44"/>
      <c r="BC74" s="44"/>
      <c r="BD74" s="44"/>
      <c r="BE74" s="44"/>
      <c r="BF74" s="44"/>
      <c r="BG74" s="44"/>
      <c r="BH74" s="44"/>
      <c r="BI74" s="44"/>
      <c r="BJ74" s="44"/>
      <c r="BK74" s="44"/>
      <c r="BL74" s="44"/>
      <c r="BM74" s="44"/>
      <c r="BN74" s="44"/>
      <c r="BO74" s="44"/>
      <c r="BP74" s="44"/>
      <c r="BQ74" s="44"/>
      <c r="BR74" s="44"/>
      <c r="BS74" s="44"/>
      <c r="BT74" s="44"/>
      <c r="BU74" s="44"/>
      <c r="BV74" s="44"/>
      <c r="BW74" s="44"/>
      <c r="BX74" s="44"/>
      <c r="BY74" s="44"/>
      <c r="BZ74" s="44"/>
      <c r="CA74" s="44"/>
      <c r="CB74" s="44"/>
    </row>
    <row r="75" spans="2:80" ht="14.25">
      <c r="B75" s="44"/>
      <c r="C75" s="44"/>
      <c r="D75" s="44"/>
      <c r="E75" s="44"/>
      <c r="F75" s="44"/>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c r="AS75" s="44"/>
      <c r="AT75" s="44"/>
      <c r="AU75" s="44"/>
      <c r="AV75" s="44"/>
      <c r="AW75" s="44"/>
      <c r="AX75" s="44"/>
      <c r="AY75" s="44"/>
      <c r="AZ75" s="44"/>
      <c r="BA75" s="44"/>
      <c r="BB75" s="44"/>
      <c r="BC75" s="44"/>
      <c r="BD75" s="44"/>
      <c r="BE75" s="44"/>
      <c r="BF75" s="44"/>
      <c r="BG75" s="44"/>
      <c r="BH75" s="44"/>
      <c r="BI75" s="44"/>
      <c r="BJ75" s="44"/>
      <c r="BK75" s="44"/>
      <c r="BL75" s="44"/>
      <c r="BM75" s="44"/>
      <c r="BN75" s="44"/>
      <c r="BO75" s="44"/>
      <c r="BP75" s="44"/>
      <c r="BQ75" s="44"/>
      <c r="BR75" s="44"/>
      <c r="BS75" s="44"/>
      <c r="BT75" s="44"/>
      <c r="BU75" s="44"/>
      <c r="BV75" s="44"/>
      <c r="BW75" s="44"/>
      <c r="BX75" s="44"/>
      <c r="BY75" s="44"/>
      <c r="BZ75" s="44"/>
      <c r="CA75" s="44"/>
      <c r="CB75" s="44"/>
    </row>
    <row r="76" spans="2:80" ht="14.25">
      <c r="B76" s="44"/>
      <c r="C76" s="44"/>
      <c r="D76" s="44"/>
      <c r="E76" s="44"/>
      <c r="F76" s="44"/>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c r="AS76" s="44"/>
      <c r="AT76" s="44"/>
      <c r="AU76" s="44"/>
      <c r="AV76" s="44"/>
      <c r="AW76" s="44"/>
      <c r="AX76" s="44"/>
      <c r="AY76" s="44"/>
      <c r="AZ76" s="44"/>
      <c r="BA76" s="44"/>
      <c r="BB76" s="44"/>
      <c r="BC76" s="44"/>
      <c r="BD76" s="44"/>
      <c r="BE76" s="44"/>
      <c r="BF76" s="44"/>
      <c r="BG76" s="44"/>
      <c r="BH76" s="44"/>
      <c r="BI76" s="44"/>
      <c r="BJ76" s="44"/>
      <c r="BK76" s="44"/>
      <c r="BL76" s="44"/>
      <c r="BM76" s="44"/>
      <c r="BN76" s="44"/>
      <c r="BO76" s="44"/>
      <c r="BP76" s="44"/>
      <c r="BQ76" s="44"/>
      <c r="BR76" s="44"/>
      <c r="BS76" s="44"/>
      <c r="BT76" s="44"/>
      <c r="BU76" s="44"/>
      <c r="BV76" s="44"/>
      <c r="BW76" s="44"/>
      <c r="BX76" s="44"/>
      <c r="BY76" s="44"/>
      <c r="BZ76" s="44"/>
      <c r="CA76" s="44"/>
      <c r="CB76" s="44"/>
    </row>
    <row r="77" spans="2:80" ht="14.25">
      <c r="B77" s="44"/>
      <c r="C77" s="44"/>
      <c r="D77" s="44"/>
      <c r="E77" s="44"/>
      <c r="F77" s="44"/>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c r="AS77" s="44"/>
      <c r="AT77" s="44"/>
      <c r="AU77" s="44"/>
      <c r="AV77" s="44"/>
      <c r="AW77" s="44"/>
      <c r="AX77" s="44"/>
      <c r="AY77" s="44"/>
      <c r="AZ77" s="44"/>
      <c r="BA77" s="44"/>
      <c r="BB77" s="44"/>
      <c r="BC77" s="44"/>
      <c r="BD77" s="44"/>
      <c r="BE77" s="44"/>
      <c r="BF77" s="44"/>
      <c r="BG77" s="44"/>
      <c r="BH77" s="44"/>
      <c r="BI77" s="44"/>
      <c r="BJ77" s="44"/>
      <c r="BK77" s="44"/>
      <c r="BL77" s="44"/>
      <c r="BM77" s="44"/>
      <c r="BN77" s="44"/>
      <c r="BO77" s="44"/>
      <c r="BP77" s="44"/>
      <c r="BQ77" s="44"/>
      <c r="BR77" s="44"/>
      <c r="BS77" s="44"/>
      <c r="BT77" s="44"/>
      <c r="BU77" s="44"/>
      <c r="BV77" s="44"/>
      <c r="BW77" s="44"/>
      <c r="BX77" s="44"/>
      <c r="BY77" s="44"/>
      <c r="BZ77" s="44"/>
      <c r="CA77" s="44"/>
      <c r="CB77" s="44"/>
    </row>
    <row r="78" spans="2:80" ht="14.25">
      <c r="B78" s="44"/>
      <c r="C78" s="44"/>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44"/>
      <c r="AS78" s="44"/>
      <c r="AT78" s="44"/>
      <c r="AU78" s="44"/>
      <c r="AV78" s="44"/>
      <c r="AW78" s="44"/>
      <c r="AX78" s="44"/>
      <c r="AY78" s="44"/>
      <c r="AZ78" s="44"/>
      <c r="BA78" s="44"/>
      <c r="BB78" s="44"/>
      <c r="BC78" s="44"/>
      <c r="BD78" s="44"/>
      <c r="BE78" s="44"/>
      <c r="BF78" s="44"/>
      <c r="BG78" s="44"/>
      <c r="BH78" s="44"/>
      <c r="BI78" s="44"/>
      <c r="BJ78" s="44"/>
      <c r="BK78" s="44"/>
      <c r="BL78" s="44"/>
      <c r="BM78" s="44"/>
      <c r="BN78" s="44"/>
      <c r="BO78" s="44"/>
      <c r="BP78" s="44"/>
      <c r="BQ78" s="44"/>
      <c r="BR78" s="44"/>
      <c r="BS78" s="44"/>
      <c r="BT78" s="44"/>
      <c r="BU78" s="44"/>
      <c r="BV78" s="44"/>
      <c r="BW78" s="44"/>
      <c r="BX78" s="44"/>
      <c r="BY78" s="44"/>
      <c r="BZ78" s="44"/>
      <c r="CA78" s="44"/>
      <c r="CB78" s="44"/>
    </row>
    <row r="79" spans="2:80" ht="14.25">
      <c r="B79" s="44"/>
      <c r="C79" s="44"/>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44"/>
      <c r="AS79" s="44"/>
      <c r="AT79" s="44"/>
      <c r="AU79" s="44"/>
      <c r="AV79" s="44"/>
      <c r="AW79" s="44"/>
      <c r="AX79" s="44"/>
      <c r="AY79" s="44"/>
      <c r="AZ79" s="44"/>
      <c r="BA79" s="44"/>
      <c r="BB79" s="44"/>
      <c r="BC79" s="44"/>
      <c r="BD79" s="44"/>
      <c r="BE79" s="44"/>
      <c r="BF79" s="44"/>
      <c r="BG79" s="44"/>
      <c r="BH79" s="44"/>
      <c r="BI79" s="44"/>
      <c r="BJ79" s="44"/>
      <c r="BK79" s="44"/>
      <c r="BL79" s="44"/>
      <c r="BM79" s="44"/>
      <c r="BN79" s="44"/>
      <c r="BO79" s="44"/>
      <c r="BP79" s="44"/>
      <c r="BQ79" s="44"/>
      <c r="BR79" s="44"/>
      <c r="BS79" s="44"/>
      <c r="BT79" s="44"/>
      <c r="BU79" s="44"/>
      <c r="BV79" s="44"/>
      <c r="BW79" s="44"/>
      <c r="BX79" s="44"/>
      <c r="BY79" s="44"/>
      <c r="BZ79" s="44"/>
      <c r="CA79" s="44"/>
      <c r="CB79" s="44"/>
    </row>
    <row r="80" spans="2:80" ht="14.25">
      <c r="B80" s="44"/>
      <c r="C80" s="44"/>
      <c r="D80" s="44"/>
      <c r="E80" s="44"/>
      <c r="F80" s="44"/>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c r="AK80" s="44"/>
      <c r="AL80" s="44"/>
      <c r="AM80" s="44"/>
      <c r="AN80" s="44"/>
      <c r="AO80" s="44"/>
      <c r="AP80" s="44"/>
      <c r="AQ80" s="44"/>
      <c r="AR80" s="44"/>
      <c r="AS80" s="44"/>
      <c r="AT80" s="44"/>
      <c r="AU80" s="44"/>
      <c r="AV80" s="44"/>
      <c r="AW80" s="44"/>
      <c r="AX80" s="44"/>
      <c r="AY80" s="44"/>
      <c r="AZ80" s="44"/>
      <c r="BA80" s="44"/>
      <c r="BB80" s="44"/>
      <c r="BC80" s="44"/>
      <c r="BD80" s="44"/>
      <c r="BE80" s="44"/>
      <c r="BF80" s="44"/>
      <c r="BG80" s="44"/>
      <c r="BH80" s="44"/>
      <c r="BI80" s="44"/>
      <c r="BJ80" s="44"/>
      <c r="BK80" s="44"/>
      <c r="BL80" s="44"/>
      <c r="BM80" s="44"/>
      <c r="BN80" s="44"/>
      <c r="BO80" s="44"/>
      <c r="BP80" s="44"/>
      <c r="BQ80" s="44"/>
      <c r="BR80" s="44"/>
      <c r="BS80" s="44"/>
      <c r="BT80" s="44"/>
      <c r="BU80" s="44"/>
      <c r="BV80" s="44"/>
      <c r="BW80" s="44"/>
      <c r="BX80" s="44"/>
      <c r="BY80" s="44"/>
      <c r="BZ80" s="44"/>
      <c r="CA80" s="44"/>
      <c r="CB80" s="44"/>
    </row>
    <row r="81" spans="2:80" ht="14.25">
      <c r="B81" s="44"/>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c r="AK81" s="44"/>
      <c r="AL81" s="44"/>
      <c r="AM81" s="44"/>
      <c r="AN81" s="44"/>
      <c r="AO81" s="44"/>
      <c r="AP81" s="44"/>
      <c r="AQ81" s="44"/>
      <c r="AR81" s="44"/>
      <c r="AS81" s="44"/>
      <c r="AT81" s="44"/>
      <c r="AU81" s="44"/>
      <c r="AV81" s="44"/>
      <c r="AW81" s="44"/>
      <c r="AX81" s="44"/>
      <c r="AY81" s="44"/>
      <c r="AZ81" s="44"/>
      <c r="BA81" s="44"/>
      <c r="BB81" s="44"/>
      <c r="BC81" s="44"/>
      <c r="BD81" s="44"/>
      <c r="BE81" s="44"/>
      <c r="BF81" s="44"/>
      <c r="BG81" s="44"/>
      <c r="BH81" s="44"/>
      <c r="BI81" s="44"/>
      <c r="BJ81" s="44"/>
      <c r="BK81" s="44"/>
      <c r="BL81" s="44"/>
      <c r="BM81" s="44"/>
      <c r="BN81" s="44"/>
      <c r="BO81" s="44"/>
      <c r="BP81" s="44"/>
      <c r="BQ81" s="44"/>
      <c r="BR81" s="44"/>
      <c r="BS81" s="44"/>
      <c r="BT81" s="44"/>
      <c r="BU81" s="44"/>
      <c r="BV81" s="44"/>
      <c r="BW81" s="44"/>
      <c r="BX81" s="44"/>
      <c r="BY81" s="44"/>
      <c r="BZ81" s="44"/>
      <c r="CA81" s="44"/>
      <c r="CB81" s="44"/>
    </row>
    <row r="82" spans="2:80" ht="14.25">
      <c r="B82" s="44"/>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c r="AL82" s="44"/>
      <c r="AM82" s="44"/>
      <c r="AN82" s="44"/>
      <c r="AO82" s="44"/>
      <c r="AP82" s="44"/>
      <c r="AQ82" s="44"/>
      <c r="AR82" s="44"/>
      <c r="AS82" s="44"/>
      <c r="AT82" s="44"/>
      <c r="AU82" s="44"/>
      <c r="AV82" s="44"/>
      <c r="AW82" s="44"/>
      <c r="AX82" s="44"/>
      <c r="AY82" s="44"/>
      <c r="AZ82" s="44"/>
      <c r="BA82" s="44"/>
      <c r="BB82" s="44"/>
      <c r="BC82" s="44"/>
      <c r="BD82" s="44"/>
      <c r="BE82" s="44"/>
      <c r="BF82" s="44"/>
      <c r="BG82" s="44"/>
      <c r="BH82" s="44"/>
      <c r="BI82" s="44"/>
      <c r="BJ82" s="44"/>
      <c r="BK82" s="44"/>
      <c r="BL82" s="44"/>
      <c r="BM82" s="44"/>
      <c r="BN82" s="44"/>
      <c r="BO82" s="44"/>
      <c r="BP82" s="44"/>
      <c r="BQ82" s="44"/>
      <c r="BR82" s="44"/>
      <c r="BS82" s="44"/>
      <c r="BT82" s="44"/>
      <c r="BU82" s="44"/>
      <c r="BV82" s="44"/>
      <c r="BW82" s="44"/>
      <c r="BX82" s="44"/>
      <c r="BY82" s="44"/>
      <c r="BZ82" s="44"/>
      <c r="CA82" s="44"/>
      <c r="CB82" s="44"/>
    </row>
    <row r="83" spans="2:80" ht="14.25">
      <c r="B83" s="44"/>
      <c r="C83" s="44"/>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c r="BK83" s="44"/>
      <c r="BL83" s="44"/>
      <c r="BM83" s="44"/>
      <c r="BN83" s="44"/>
      <c r="BO83" s="44"/>
      <c r="BP83" s="44"/>
      <c r="BQ83" s="44"/>
      <c r="BR83" s="44"/>
      <c r="BS83" s="44"/>
      <c r="BT83" s="44"/>
      <c r="BU83" s="44"/>
      <c r="BV83" s="44"/>
      <c r="BW83" s="44"/>
      <c r="BX83" s="44"/>
      <c r="BY83" s="44"/>
      <c r="BZ83" s="44"/>
      <c r="CA83" s="44"/>
      <c r="CB83" s="44"/>
    </row>
    <row r="84" spans="2:80" ht="14.25">
      <c r="B84" s="44"/>
      <c r="C84" s="44"/>
      <c r="D84" s="44"/>
      <c r="E84" s="44"/>
      <c r="F84" s="44"/>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c r="AK84" s="44"/>
      <c r="AL84" s="44"/>
      <c r="AM84" s="44"/>
      <c r="AN84" s="44"/>
      <c r="AO84" s="44"/>
      <c r="AP84" s="44"/>
      <c r="AQ84" s="44"/>
      <c r="AR84" s="44"/>
      <c r="AS84" s="44"/>
      <c r="AT84" s="44"/>
      <c r="AU84" s="44"/>
      <c r="AV84" s="44"/>
      <c r="AW84" s="44"/>
      <c r="AX84" s="44"/>
      <c r="AY84" s="44"/>
      <c r="AZ84" s="44"/>
      <c r="BA84" s="44"/>
      <c r="BB84" s="44"/>
      <c r="BC84" s="44"/>
      <c r="BD84" s="44"/>
      <c r="BE84" s="44"/>
      <c r="BF84" s="44"/>
      <c r="BG84" s="44"/>
      <c r="BH84" s="44"/>
      <c r="BI84" s="44"/>
      <c r="BJ84" s="44"/>
      <c r="BK84" s="44"/>
      <c r="BL84" s="44"/>
      <c r="BM84" s="44"/>
      <c r="BN84" s="44"/>
      <c r="BO84" s="44"/>
      <c r="BP84" s="44"/>
      <c r="BQ84" s="44"/>
      <c r="BR84" s="44"/>
      <c r="BS84" s="44"/>
      <c r="BT84" s="44"/>
      <c r="BU84" s="44"/>
      <c r="BV84" s="44"/>
      <c r="BW84" s="44"/>
      <c r="BX84" s="44"/>
      <c r="BY84" s="44"/>
      <c r="BZ84" s="44"/>
      <c r="CA84" s="44"/>
      <c r="CB84" s="44"/>
    </row>
    <row r="85" spans="2:80" ht="14.25">
      <c r="B85" s="44"/>
      <c r="C85" s="44"/>
      <c r="D85" s="44"/>
      <c r="E85" s="44"/>
      <c r="F85" s="44"/>
      <c r="G85" s="44"/>
      <c r="H85" s="44"/>
      <c r="I85" s="44"/>
      <c r="J85" s="44"/>
      <c r="K85" s="44"/>
      <c r="L85" s="44"/>
      <c r="M85" s="44"/>
      <c r="N85" s="44"/>
      <c r="O85" s="44"/>
      <c r="P85" s="44"/>
      <c r="Q85" s="44"/>
      <c r="R85" s="44"/>
      <c r="S85" s="44"/>
      <c r="T85" s="44"/>
      <c r="U85" s="44"/>
      <c r="V85" s="44"/>
      <c r="W85" s="44"/>
      <c r="X85" s="44"/>
      <c r="Y85" s="44"/>
      <c r="Z85" s="44"/>
      <c r="AA85" s="44"/>
      <c r="AB85" s="44"/>
      <c r="AC85" s="44"/>
      <c r="AD85" s="44"/>
      <c r="AE85" s="44"/>
      <c r="AF85" s="44"/>
      <c r="AG85" s="44"/>
      <c r="AH85" s="44"/>
      <c r="AI85" s="44"/>
      <c r="AJ85" s="44"/>
      <c r="AK85" s="44"/>
      <c r="AL85" s="44"/>
      <c r="AM85" s="44"/>
      <c r="AN85" s="44"/>
      <c r="AO85" s="44"/>
      <c r="AP85" s="44"/>
      <c r="AQ85" s="44"/>
      <c r="AR85" s="44"/>
      <c r="AS85" s="44"/>
      <c r="AT85" s="44"/>
      <c r="AU85" s="44"/>
      <c r="AV85" s="44"/>
      <c r="AW85" s="44"/>
      <c r="AX85" s="44"/>
      <c r="AY85" s="44"/>
      <c r="AZ85" s="44"/>
      <c r="BA85" s="44"/>
      <c r="BB85" s="44"/>
      <c r="BC85" s="44"/>
      <c r="BD85" s="44"/>
      <c r="BE85" s="44"/>
      <c r="BF85" s="44"/>
      <c r="BG85" s="44"/>
      <c r="BH85" s="44"/>
      <c r="BI85" s="44"/>
      <c r="BJ85" s="44"/>
      <c r="BK85" s="44"/>
      <c r="BL85" s="44"/>
      <c r="BM85" s="44"/>
      <c r="BN85" s="44"/>
      <c r="BO85" s="44"/>
      <c r="BP85" s="44"/>
      <c r="BQ85" s="44"/>
      <c r="BR85" s="44"/>
      <c r="BS85" s="44"/>
      <c r="BT85" s="44"/>
      <c r="BU85" s="44"/>
      <c r="BV85" s="44"/>
      <c r="BW85" s="44"/>
      <c r="BX85" s="44"/>
      <c r="BY85" s="44"/>
      <c r="BZ85" s="44"/>
      <c r="CA85" s="44"/>
      <c r="CB85" s="44"/>
    </row>
    <row r="86" spans="2:80" ht="14.25">
      <c r="B86" s="44"/>
      <c r="C86" s="44"/>
      <c r="D86" s="44"/>
      <c r="E86" s="44"/>
      <c r="F86" s="44"/>
      <c r="G86" s="44"/>
      <c r="H86" s="44"/>
      <c r="I86" s="44"/>
      <c r="J86" s="44"/>
      <c r="K86" s="44"/>
      <c r="L86" s="44"/>
      <c r="M86" s="44"/>
      <c r="N86" s="44"/>
      <c r="O86" s="44"/>
      <c r="P86" s="44"/>
      <c r="Q86" s="44"/>
      <c r="R86" s="44"/>
      <c r="S86" s="44"/>
      <c r="T86" s="44"/>
      <c r="U86" s="44"/>
      <c r="V86" s="44"/>
      <c r="W86" s="44"/>
      <c r="X86" s="44"/>
      <c r="Y86" s="44"/>
      <c r="Z86" s="44"/>
      <c r="AA86" s="44"/>
      <c r="AB86" s="44"/>
      <c r="AC86" s="44"/>
      <c r="AD86" s="44"/>
      <c r="AE86" s="44"/>
      <c r="AF86" s="44"/>
      <c r="AG86" s="44"/>
      <c r="AH86" s="44"/>
      <c r="AI86" s="44"/>
      <c r="AJ86" s="44"/>
      <c r="AK86" s="44"/>
      <c r="AL86" s="44"/>
      <c r="AM86" s="44"/>
      <c r="AN86" s="44"/>
      <c r="AO86" s="44"/>
      <c r="AP86" s="44"/>
      <c r="AQ86" s="44"/>
      <c r="AR86" s="44"/>
      <c r="AS86" s="44"/>
      <c r="AT86" s="44"/>
      <c r="AU86" s="44"/>
      <c r="AV86" s="44"/>
      <c r="AW86" s="44"/>
      <c r="AX86" s="44"/>
      <c r="AY86" s="44"/>
      <c r="AZ86" s="44"/>
      <c r="BA86" s="44"/>
      <c r="BB86" s="44"/>
      <c r="BC86" s="44"/>
      <c r="BD86" s="44"/>
      <c r="BE86" s="44"/>
      <c r="BF86" s="44"/>
      <c r="BG86" s="44"/>
      <c r="BH86" s="44"/>
      <c r="BI86" s="44"/>
      <c r="BJ86" s="44"/>
      <c r="BK86" s="44"/>
      <c r="BL86" s="44"/>
      <c r="BM86" s="44"/>
      <c r="BN86" s="44"/>
      <c r="BO86" s="44"/>
      <c r="BP86" s="44"/>
      <c r="BQ86" s="44"/>
      <c r="BR86" s="44"/>
      <c r="BS86" s="44"/>
      <c r="BT86" s="44"/>
      <c r="BU86" s="44"/>
      <c r="BV86" s="44"/>
      <c r="BW86" s="44"/>
      <c r="BX86" s="44"/>
      <c r="BY86" s="44"/>
      <c r="BZ86" s="44"/>
      <c r="CA86" s="44"/>
      <c r="CB86" s="44"/>
    </row>
    <row r="87" spans="2:80" ht="14.25">
      <c r="B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row>
    <row r="88" spans="2:80" ht="14.25">
      <c r="B88" s="44"/>
      <c r="C88" s="44"/>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row>
    <row r="89" spans="2:80" ht="14.25">
      <c r="B89" s="44"/>
      <c r="C89" s="44"/>
      <c r="D89" s="44"/>
      <c r="E89" s="44"/>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row>
    <row r="90" spans="2:80" ht="14.25">
      <c r="B90" s="44"/>
      <c r="C90" s="44"/>
      <c r="D90" s="44"/>
      <c r="E90" s="44"/>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row>
    <row r="91" spans="2:80" ht="14.25">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row>
    <row r="92" spans="2:80" ht="14.2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c r="AS92" s="44"/>
      <c r="AT92" s="44"/>
      <c r="AU92" s="44"/>
      <c r="AV92" s="44"/>
      <c r="AW92" s="44"/>
      <c r="AX92" s="44"/>
      <c r="AY92" s="44"/>
      <c r="AZ92" s="44"/>
      <c r="BA92" s="44"/>
      <c r="BB92" s="44"/>
      <c r="BC92" s="44"/>
      <c r="BD92" s="44"/>
      <c r="BE92" s="44"/>
      <c r="BF92" s="44"/>
      <c r="BG92" s="44"/>
      <c r="BH92" s="44"/>
      <c r="BI92" s="44"/>
      <c r="BJ92" s="44"/>
      <c r="BK92" s="44"/>
      <c r="BL92" s="44"/>
      <c r="BM92" s="44"/>
      <c r="BN92" s="44"/>
      <c r="BO92" s="44"/>
      <c r="BP92" s="44"/>
      <c r="BQ92" s="44"/>
      <c r="BR92" s="44"/>
      <c r="BS92" s="44"/>
      <c r="BT92" s="44"/>
      <c r="BU92" s="44"/>
      <c r="BV92" s="44"/>
      <c r="BW92" s="44"/>
      <c r="BX92" s="44"/>
      <c r="BY92" s="44"/>
      <c r="BZ92" s="44"/>
      <c r="CA92" s="44"/>
      <c r="CB92" s="44"/>
    </row>
    <row r="93" spans="2:80" ht="14.25">
      <c r="B93" s="44"/>
      <c r="C93" s="44"/>
      <c r="D93" s="44"/>
      <c r="E93" s="44"/>
      <c r="F93" s="44"/>
      <c r="G93" s="44"/>
      <c r="H93" s="44"/>
      <c r="I93" s="44"/>
      <c r="J93" s="44"/>
      <c r="K93" s="44"/>
      <c r="L93" s="44"/>
      <c r="M93" s="44"/>
      <c r="N93" s="44"/>
      <c r="O93" s="44"/>
      <c r="P93" s="44"/>
      <c r="Q93" s="44"/>
      <c r="R93" s="44"/>
      <c r="S93" s="44"/>
      <c r="T93" s="44"/>
      <c r="U93" s="44"/>
      <c r="V93" s="44"/>
      <c r="W93" s="44"/>
      <c r="X93" s="44"/>
      <c r="Y93" s="44"/>
      <c r="Z93" s="44"/>
      <c r="AA93" s="44"/>
      <c r="AB93" s="44"/>
      <c r="AC93" s="44"/>
      <c r="AD93" s="44"/>
      <c r="AE93" s="44"/>
      <c r="AF93" s="44"/>
      <c r="AG93" s="44"/>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44"/>
      <c r="BJ93" s="44"/>
      <c r="BK93" s="44"/>
      <c r="BL93" s="44"/>
      <c r="BM93" s="44"/>
      <c r="BN93" s="44"/>
      <c r="BO93" s="44"/>
      <c r="BP93" s="44"/>
      <c r="BQ93" s="44"/>
      <c r="BR93" s="44"/>
      <c r="BS93" s="44"/>
      <c r="BT93" s="44"/>
      <c r="BU93" s="44"/>
      <c r="BV93" s="44"/>
      <c r="BW93" s="44"/>
      <c r="BX93" s="44"/>
      <c r="BY93" s="44"/>
      <c r="BZ93" s="44"/>
      <c r="CA93" s="44"/>
      <c r="CB93" s="44"/>
    </row>
    <row r="94" spans="2:80" ht="14.25">
      <c r="B94" s="44"/>
      <c r="C94" s="44"/>
      <c r="D94" s="44"/>
      <c r="E94" s="44"/>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44"/>
      <c r="AF94" s="44"/>
      <c r="AG94" s="44"/>
      <c r="AH94" s="44"/>
      <c r="AI94" s="44"/>
      <c r="AJ94" s="44"/>
      <c r="AK94" s="44"/>
      <c r="AL94" s="44"/>
      <c r="AM94" s="44"/>
      <c r="AN94" s="44"/>
      <c r="AO94" s="44"/>
      <c r="AP94" s="44"/>
      <c r="AQ94" s="44"/>
      <c r="AR94" s="44"/>
      <c r="AS94" s="44"/>
      <c r="AT94" s="44"/>
      <c r="AU94" s="44"/>
      <c r="AV94" s="44"/>
      <c r="AW94" s="44"/>
      <c r="AX94" s="44"/>
      <c r="AY94" s="44"/>
      <c r="AZ94" s="44"/>
      <c r="BA94" s="44"/>
      <c r="BB94" s="44"/>
      <c r="BC94" s="44"/>
      <c r="BD94" s="44"/>
      <c r="BE94" s="44"/>
      <c r="BF94" s="44"/>
      <c r="BG94" s="44"/>
      <c r="BH94" s="44"/>
      <c r="BI94" s="44"/>
      <c r="BJ94" s="44"/>
      <c r="BK94" s="44"/>
      <c r="BL94" s="44"/>
      <c r="BM94" s="44"/>
      <c r="BN94" s="44"/>
      <c r="BO94" s="44"/>
      <c r="BP94" s="44"/>
      <c r="BQ94" s="44"/>
      <c r="BR94" s="44"/>
      <c r="BS94" s="44"/>
      <c r="BT94" s="44"/>
      <c r="BU94" s="44"/>
      <c r="BV94" s="44"/>
      <c r="BW94" s="44"/>
      <c r="BX94" s="44"/>
      <c r="BY94" s="44"/>
      <c r="BZ94" s="44"/>
      <c r="CA94" s="44"/>
      <c r="CB94" s="44"/>
    </row>
    <row r="95" spans="2:80" ht="14.25">
      <c r="B95" s="44"/>
      <c r="C95" s="44"/>
      <c r="D95" s="44"/>
      <c r="E95" s="44"/>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44"/>
      <c r="AF95" s="44"/>
      <c r="AG95" s="44"/>
      <c r="AH95" s="44"/>
      <c r="AI95" s="44"/>
      <c r="AJ95" s="44"/>
      <c r="AK95" s="44"/>
      <c r="AL95" s="44"/>
      <c r="AM95" s="44"/>
      <c r="AN95" s="44"/>
      <c r="AO95" s="44"/>
      <c r="AP95" s="44"/>
      <c r="AQ95" s="44"/>
      <c r="AR95" s="44"/>
      <c r="AS95" s="44"/>
      <c r="AT95" s="44"/>
      <c r="AU95" s="44"/>
      <c r="AV95" s="44"/>
      <c r="AW95" s="44"/>
      <c r="AX95" s="44"/>
      <c r="AY95" s="44"/>
      <c r="AZ95" s="44"/>
      <c r="BA95" s="44"/>
      <c r="BB95" s="44"/>
      <c r="BC95" s="44"/>
      <c r="BD95" s="44"/>
      <c r="BE95" s="44"/>
      <c r="BF95" s="44"/>
      <c r="BG95" s="44"/>
      <c r="BH95" s="44"/>
      <c r="BI95" s="44"/>
      <c r="BJ95" s="44"/>
      <c r="BK95" s="44"/>
      <c r="BL95" s="44"/>
      <c r="BM95" s="44"/>
      <c r="BN95" s="44"/>
      <c r="BO95" s="44"/>
      <c r="BP95" s="44"/>
      <c r="BQ95" s="44"/>
      <c r="BR95" s="44"/>
      <c r="BS95" s="44"/>
      <c r="BT95" s="44"/>
      <c r="BU95" s="44"/>
      <c r="BV95" s="44"/>
      <c r="BW95" s="44"/>
      <c r="BX95" s="44"/>
      <c r="BY95" s="44"/>
      <c r="BZ95" s="44"/>
      <c r="CA95" s="44"/>
      <c r="CB95" s="44"/>
    </row>
    <row r="96" spans="2:80" ht="14.25">
      <c r="B96" s="44"/>
      <c r="C96" s="44"/>
      <c r="D96" s="44"/>
      <c r="E96" s="44"/>
      <c r="F96" s="44"/>
      <c r="G96" s="44"/>
      <c r="H96" s="44"/>
      <c r="I96" s="44"/>
      <c r="J96" s="44"/>
      <c r="K96" s="44"/>
      <c r="L96" s="44"/>
      <c r="M96" s="44"/>
      <c r="N96" s="44"/>
      <c r="O96" s="44"/>
      <c r="P96" s="44"/>
      <c r="Q96" s="44"/>
      <c r="R96" s="44"/>
      <c r="S96" s="44"/>
      <c r="T96" s="44"/>
      <c r="U96" s="44"/>
      <c r="V96" s="44"/>
      <c r="W96" s="44"/>
      <c r="X96" s="44"/>
      <c r="Y96" s="44"/>
      <c r="Z96" s="44"/>
      <c r="AA96" s="44"/>
      <c r="AB96" s="44"/>
      <c r="AC96" s="44"/>
      <c r="AD96" s="44"/>
      <c r="AE96" s="44"/>
      <c r="AF96" s="44"/>
      <c r="AG96" s="44"/>
      <c r="AH96" s="44"/>
      <c r="AI96" s="44"/>
      <c r="AJ96" s="44"/>
      <c r="AK96" s="44"/>
      <c r="AL96" s="44"/>
      <c r="AM96" s="44"/>
      <c r="AN96" s="44"/>
      <c r="AO96" s="44"/>
      <c r="AP96" s="44"/>
      <c r="AQ96" s="44"/>
      <c r="AR96" s="44"/>
      <c r="AS96" s="44"/>
      <c r="AT96" s="44"/>
      <c r="AU96" s="44"/>
      <c r="AV96" s="44"/>
      <c r="AW96" s="44"/>
      <c r="AX96" s="44"/>
      <c r="AY96" s="44"/>
      <c r="AZ96" s="44"/>
      <c r="BA96" s="44"/>
      <c r="BB96" s="44"/>
      <c r="BC96" s="44"/>
      <c r="BD96" s="44"/>
      <c r="BE96" s="44"/>
      <c r="BF96" s="44"/>
      <c r="BG96" s="44"/>
      <c r="BH96" s="44"/>
      <c r="BI96" s="44"/>
      <c r="BJ96" s="44"/>
      <c r="BK96" s="44"/>
      <c r="BL96" s="44"/>
      <c r="BM96" s="44"/>
      <c r="BN96" s="44"/>
      <c r="BO96" s="44"/>
      <c r="BP96" s="44"/>
      <c r="BQ96" s="44"/>
      <c r="BR96" s="44"/>
      <c r="BS96" s="44"/>
      <c r="BT96" s="44"/>
      <c r="BU96" s="44"/>
      <c r="BV96" s="44"/>
      <c r="BW96" s="44"/>
      <c r="BX96" s="44"/>
      <c r="BY96" s="44"/>
      <c r="BZ96" s="44"/>
      <c r="CA96" s="44"/>
      <c r="CB96" s="44"/>
    </row>
    <row r="97" spans="2:80" ht="14.25">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44"/>
      <c r="AG97" s="44"/>
      <c r="AH97" s="44"/>
      <c r="AI97" s="44"/>
      <c r="AJ97" s="44"/>
      <c r="AK97" s="44"/>
      <c r="AL97" s="44"/>
      <c r="AM97" s="44"/>
      <c r="AN97" s="44"/>
      <c r="AO97" s="44"/>
      <c r="AP97" s="44"/>
      <c r="AQ97" s="44"/>
      <c r="AR97" s="44"/>
      <c r="AS97" s="44"/>
      <c r="AT97" s="44"/>
      <c r="AU97" s="44"/>
      <c r="AV97" s="44"/>
      <c r="AW97" s="44"/>
      <c r="AX97" s="44"/>
      <c r="AY97" s="44"/>
      <c r="AZ97" s="44"/>
      <c r="BA97" s="44"/>
      <c r="BB97" s="44"/>
      <c r="BC97" s="44"/>
      <c r="BD97" s="44"/>
      <c r="BE97" s="44"/>
      <c r="BF97" s="44"/>
      <c r="BG97" s="44"/>
      <c r="BH97" s="44"/>
      <c r="BI97" s="44"/>
      <c r="BJ97" s="44"/>
      <c r="BK97" s="44"/>
      <c r="BL97" s="44"/>
      <c r="BM97" s="44"/>
      <c r="BN97" s="44"/>
      <c r="BO97" s="44"/>
      <c r="BP97" s="44"/>
      <c r="BQ97" s="44"/>
      <c r="BR97" s="44"/>
      <c r="BS97" s="44"/>
      <c r="BT97" s="44"/>
      <c r="BU97" s="44"/>
      <c r="BV97" s="44"/>
      <c r="BW97" s="44"/>
      <c r="BX97" s="44"/>
      <c r="BY97" s="44"/>
      <c r="BZ97" s="44"/>
      <c r="CA97" s="44"/>
      <c r="CB97" s="44"/>
    </row>
    <row r="98" spans="2:80" ht="14.25">
      <c r="B98" s="44"/>
      <c r="C98" s="44"/>
      <c r="D98" s="44"/>
      <c r="E98" s="44"/>
      <c r="F98" s="44"/>
      <c r="G98" s="44"/>
      <c r="H98" s="44"/>
      <c r="I98" s="44"/>
      <c r="J98" s="44"/>
      <c r="K98" s="44"/>
      <c r="L98" s="44"/>
      <c r="M98" s="44"/>
      <c r="N98" s="44"/>
      <c r="O98" s="44"/>
      <c r="P98" s="44"/>
      <c r="Q98" s="44"/>
      <c r="R98" s="44"/>
      <c r="S98" s="44"/>
      <c r="T98" s="44"/>
      <c r="U98" s="44"/>
      <c r="V98" s="44"/>
      <c r="W98" s="44"/>
      <c r="X98" s="44"/>
      <c r="Y98" s="44"/>
      <c r="Z98" s="44"/>
      <c r="AA98" s="44"/>
      <c r="AB98" s="44"/>
      <c r="AC98" s="44"/>
      <c r="AD98" s="44"/>
      <c r="AE98" s="44"/>
      <c r="AF98" s="44"/>
      <c r="AG98" s="44"/>
      <c r="AH98" s="44"/>
      <c r="AI98" s="44"/>
      <c r="AJ98" s="44"/>
      <c r="AK98" s="44"/>
      <c r="AL98" s="44"/>
      <c r="AM98" s="44"/>
      <c r="AN98" s="44"/>
      <c r="AO98" s="44"/>
      <c r="AP98" s="44"/>
      <c r="AQ98" s="44"/>
      <c r="AR98" s="44"/>
      <c r="AS98" s="44"/>
      <c r="AT98" s="44"/>
      <c r="AU98" s="44"/>
      <c r="AV98" s="44"/>
      <c r="AW98" s="44"/>
      <c r="AX98" s="44"/>
      <c r="AY98" s="44"/>
      <c r="AZ98" s="44"/>
      <c r="BA98" s="44"/>
      <c r="BB98" s="44"/>
      <c r="BC98" s="44"/>
      <c r="BD98" s="44"/>
      <c r="BE98" s="44"/>
      <c r="BF98" s="44"/>
      <c r="BG98" s="44"/>
      <c r="BH98" s="44"/>
      <c r="BI98" s="44"/>
      <c r="BJ98" s="44"/>
      <c r="BK98" s="44"/>
      <c r="BL98" s="44"/>
      <c r="BM98" s="44"/>
      <c r="BN98" s="44"/>
      <c r="BO98" s="44"/>
      <c r="BP98" s="44"/>
      <c r="BQ98" s="44"/>
      <c r="BR98" s="44"/>
      <c r="BS98" s="44"/>
      <c r="BT98" s="44"/>
      <c r="BU98" s="44"/>
      <c r="BV98" s="44"/>
      <c r="BW98" s="44"/>
      <c r="BX98" s="44"/>
      <c r="BY98" s="44"/>
      <c r="BZ98" s="44"/>
      <c r="CA98" s="44"/>
      <c r="CB98" s="44"/>
    </row>
    <row r="99" spans="2:80" ht="14.25">
      <c r="B99" s="44"/>
      <c r="C99" s="44"/>
      <c r="D99" s="44"/>
      <c r="E99" s="44"/>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44"/>
      <c r="BX99" s="44"/>
      <c r="BY99" s="44"/>
      <c r="BZ99" s="44"/>
      <c r="CA99" s="44"/>
      <c r="CB99" s="44"/>
    </row>
    <row r="100" spans="2:80" ht="14.25">
      <c r="B100" s="44"/>
      <c r="C100" s="44"/>
      <c r="D100" s="44"/>
      <c r="E100" s="44"/>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44"/>
      <c r="BX100" s="44"/>
      <c r="BY100" s="44"/>
      <c r="BZ100" s="44"/>
      <c r="CA100" s="44"/>
      <c r="CB100" s="44"/>
    </row>
    <row r="101" spans="2:61" ht="14.2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c r="BH101" s="45"/>
      <c r="BI101" s="45"/>
    </row>
    <row r="102" spans="2:61" ht="14.2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row>
    <row r="103" spans="2:61" ht="14.2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row>
    <row r="104" spans="2:61" ht="14.2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c r="AU104" s="45"/>
      <c r="AV104" s="45"/>
      <c r="AW104" s="45"/>
      <c r="AX104" s="45"/>
      <c r="AY104" s="45"/>
      <c r="AZ104" s="45"/>
      <c r="BA104" s="45"/>
      <c r="BB104" s="45"/>
      <c r="BC104" s="45"/>
      <c r="BD104" s="45"/>
      <c r="BE104" s="45"/>
      <c r="BF104" s="45"/>
      <c r="BG104" s="45"/>
      <c r="BH104" s="45"/>
      <c r="BI104" s="45"/>
    </row>
    <row r="105" spans="2:61" ht="14.2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c r="BH105" s="45"/>
      <c r="BI105" s="45"/>
    </row>
    <row r="106" spans="2:61" ht="14.2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c r="BH106" s="45"/>
      <c r="BI106" s="45"/>
    </row>
    <row r="107" spans="2:61" ht="14.2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c r="AU107" s="45"/>
      <c r="AV107" s="45"/>
      <c r="AW107" s="45"/>
      <c r="AX107" s="45"/>
      <c r="AY107" s="45"/>
      <c r="AZ107" s="45"/>
      <c r="BA107" s="45"/>
      <c r="BB107" s="45"/>
      <c r="BC107" s="45"/>
      <c r="BD107" s="45"/>
      <c r="BE107" s="45"/>
      <c r="BF107" s="45"/>
      <c r="BG107" s="45"/>
      <c r="BH107" s="45"/>
      <c r="BI107" s="45"/>
    </row>
    <row r="108" spans="2:61" ht="14.2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c r="AS108" s="45"/>
      <c r="AT108" s="45"/>
      <c r="AU108" s="45"/>
      <c r="AV108" s="45"/>
      <c r="AW108" s="45"/>
      <c r="AX108" s="45"/>
      <c r="AY108" s="45"/>
      <c r="AZ108" s="45"/>
      <c r="BA108" s="45"/>
      <c r="BB108" s="45"/>
      <c r="BC108" s="45"/>
      <c r="BD108" s="45"/>
      <c r="BE108" s="45"/>
      <c r="BF108" s="45"/>
      <c r="BG108" s="45"/>
      <c r="BH108" s="45"/>
      <c r="BI108" s="45"/>
    </row>
    <row r="109" spans="2:61" ht="14.2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c r="BH109" s="45"/>
      <c r="BI109" s="45"/>
    </row>
  </sheetData>
  <sheetProtection/>
  <mergeCells count="6">
    <mergeCell ref="BJ7:CB7"/>
    <mergeCell ref="S7:Z7"/>
    <mergeCell ref="AA7:AH7"/>
    <mergeCell ref="B7:N7"/>
    <mergeCell ref="O7:R7"/>
    <mergeCell ref="AI7:BI7"/>
  </mergeCells>
  <dataValidations count="1">
    <dataValidation type="list" allowBlank="1" showInputMessage="1" showErrorMessage="1" sqref="BD9">
      <formula1>"Yes,No"</formula1>
    </dataValidation>
  </dataValidations>
  <hyperlinks>
    <hyperlink ref="E5" r:id="rId1" display="http://omawww.sat.gob.mx/tramitesyservicios/Paginas/complemento_carta_porte.htm?_sm_au_=i6H9nV5jq60LWLRrTL0LfK7R3vNBM"/>
    <hyperlink ref="E6" r:id="rId2" display="http://omawww.sat.gob.mx/tramitesyservicios/Paginas/anexo_20_version3-3.htm"/>
  </hyperlinks>
  <printOptions/>
  <pageMargins left="0.7" right="0.7" top="0.75" bottom="0.75" header="0.3" footer="0.3"/>
  <pageSetup horizontalDpi="600" verticalDpi="600" orientation="portrait"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Kuehne + Nagel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Gomez, Guillermo / Kuehne + Nagel / Mex ZI-TL</dc:creator>
  <cp:keywords/>
  <dc:description/>
  <cp:lastModifiedBy>Galan, Giovanna / Kuehne + Nagel / Mex NM-PM</cp:lastModifiedBy>
  <dcterms:created xsi:type="dcterms:W3CDTF">2021-12-03T07:06:27Z</dcterms:created>
  <dcterms:modified xsi:type="dcterms:W3CDTF">2023-11-23T00:39:35Z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